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7995" activeTab="0"/>
  </bookViews>
  <sheets>
    <sheet name="支出預算明細表" sheetId="1" r:id="rId1"/>
    <sheet name="收入預算明細表" sheetId="2" r:id="rId2"/>
    <sheet name="收支餘絀預計表" sheetId="3" r:id="rId3"/>
    <sheet name="借入款預計表" sheetId="4" r:id="rId4"/>
    <sheet name="預計固定資產變動表" sheetId="5" r:id="rId5"/>
  </sheets>
  <definedNames/>
  <calcPr fullCalcOnLoad="1"/>
</workbook>
</file>

<file path=xl/sharedStrings.xml><?xml version="1.0" encoding="utf-8"?>
<sst xmlns="http://schemas.openxmlformats.org/spreadsheetml/2006/main" count="170" uniqueCount="133">
  <si>
    <t>學雜費收入</t>
  </si>
  <si>
    <t>推廣教育收入</t>
  </si>
  <si>
    <t>建教合作收入</t>
  </si>
  <si>
    <t>補助及捐贈收入</t>
  </si>
  <si>
    <t>財務收入</t>
  </si>
  <si>
    <t>其他收入</t>
  </si>
  <si>
    <t>董事會支出</t>
  </si>
  <si>
    <t>行政管理支出</t>
  </si>
  <si>
    <t>教學研究及訓輔支出</t>
  </si>
  <si>
    <t>獎助學金支出</t>
  </si>
  <si>
    <t>推廣教育及其他教學支出</t>
  </si>
  <si>
    <t>建教合作支出</t>
  </si>
  <si>
    <t>財務支出</t>
  </si>
  <si>
    <t>其他支出</t>
  </si>
  <si>
    <t>南開技術學院</t>
  </si>
  <si>
    <t>科               目</t>
  </si>
  <si>
    <t>各項收入</t>
  </si>
  <si>
    <t>合      計</t>
  </si>
  <si>
    <t>各項支出</t>
  </si>
  <si>
    <t>雜費收入</t>
  </si>
  <si>
    <t xml:space="preserve">            單位 : 元</t>
  </si>
  <si>
    <t>本年度預算數與                上年度估計決算比較</t>
  </si>
  <si>
    <t>備           註</t>
  </si>
  <si>
    <t>差異</t>
  </si>
  <si>
    <t>%</t>
  </si>
  <si>
    <t>學雜費收入</t>
  </si>
  <si>
    <t>學費收入</t>
  </si>
  <si>
    <t>推廣教育收入</t>
  </si>
  <si>
    <t>建教合作收入</t>
  </si>
  <si>
    <t>補助及捐贈收入</t>
  </si>
  <si>
    <t>補助收入</t>
  </si>
  <si>
    <t>捐贈收入</t>
  </si>
  <si>
    <t xml:space="preserve"> 財務收入</t>
  </si>
  <si>
    <t>利息收入</t>
  </si>
  <si>
    <t>其他收入</t>
  </si>
  <si>
    <t>退休撫卹基金收入</t>
  </si>
  <si>
    <t>試務費收入</t>
  </si>
  <si>
    <t>雜項收入</t>
  </si>
  <si>
    <t>名               稱</t>
  </si>
  <si>
    <t>編  號</t>
  </si>
  <si>
    <t>科                        目</t>
  </si>
  <si>
    <t>前   年   度   決   算   數</t>
  </si>
  <si>
    <t xml:space="preserve">    全 1 頁第 1 頁</t>
  </si>
  <si>
    <t>本  年  度       預  算  數</t>
  </si>
  <si>
    <t>上 年 度 估 計  決  算  數</t>
  </si>
  <si>
    <t>預計借款期間</t>
  </si>
  <si>
    <t>921震災重建貸款</t>
  </si>
  <si>
    <t>15年</t>
  </si>
  <si>
    <t>技(三)字第89025144號函</t>
  </si>
  <si>
    <t>本  期  預  計           借  入  金  額</t>
  </si>
  <si>
    <t>備                  註</t>
  </si>
  <si>
    <t>興建學生宿舍大樓</t>
  </si>
  <si>
    <t>期  初  估  計           決  算  金  額</t>
  </si>
  <si>
    <t>本  期  預  計           償  還  金  額</t>
  </si>
  <si>
    <t xml:space="preserve">      全 1 頁第 1 頁</t>
  </si>
  <si>
    <t xml:space="preserve">             單位:元</t>
  </si>
  <si>
    <t xml:space="preserve">                        借  入  款  預  計  表</t>
  </si>
  <si>
    <t xml:space="preserve">                        中華民國 95 學年度</t>
  </si>
  <si>
    <t>期       末         預  計  金  額</t>
  </si>
  <si>
    <t>本年度純餘(絀)</t>
  </si>
  <si>
    <t>前年度決算數</t>
  </si>
  <si>
    <t>本年度預算數</t>
  </si>
  <si>
    <t>上年度估計決算數</t>
  </si>
  <si>
    <t>%</t>
  </si>
  <si>
    <t>差          異</t>
  </si>
  <si>
    <t>本年度預算與上年度估計決算比較</t>
  </si>
  <si>
    <t>全 1 頁第 1 頁</t>
  </si>
  <si>
    <t xml:space="preserve">    單位 : 千元</t>
  </si>
  <si>
    <t>學雜費不調整，差異數為自然增</t>
  </si>
  <si>
    <t>班及新設福祉科技與服務管理研</t>
  </si>
  <si>
    <r>
      <t>究所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>文化事業發展系</t>
    </r>
    <r>
      <rPr>
        <sz val="12"/>
        <rFont val="新細明體"/>
        <family val="1"/>
      </rPr>
      <t>。</t>
    </r>
  </si>
  <si>
    <r>
      <t>廠商配合款減少</t>
    </r>
    <r>
      <rPr>
        <sz val="12"/>
        <rFont val="新細明體"/>
        <family val="1"/>
      </rPr>
      <t>。</t>
    </r>
  </si>
  <si>
    <r>
      <t>估計獲得教育部獎勵大學</t>
    </r>
    <r>
      <rPr>
        <sz val="12"/>
        <rFont val="新細明體"/>
        <family val="1"/>
      </rPr>
      <t>「</t>
    </r>
    <r>
      <rPr>
        <sz val="12"/>
        <rFont val="標楷體"/>
        <family val="4"/>
      </rPr>
      <t>教學</t>
    </r>
  </si>
  <si>
    <r>
      <t>卓越計畫</t>
    </r>
    <r>
      <rPr>
        <sz val="12"/>
        <rFont val="新細明體"/>
        <family val="1"/>
      </rPr>
      <t>」</t>
    </r>
    <r>
      <rPr>
        <sz val="12"/>
        <rFont val="標楷體"/>
        <family val="4"/>
      </rPr>
      <t>$50,000,000元</t>
    </r>
    <r>
      <rPr>
        <sz val="12"/>
        <rFont val="新細明體"/>
        <family val="1"/>
      </rPr>
      <t>。</t>
    </r>
  </si>
  <si>
    <t>合           計</t>
  </si>
  <si>
    <t>合         計</t>
  </si>
  <si>
    <t>科目名稱</t>
  </si>
  <si>
    <t>土地</t>
  </si>
  <si>
    <t>土地改良物</t>
  </si>
  <si>
    <t>建築物</t>
  </si>
  <si>
    <t>機械儀器及設備</t>
  </si>
  <si>
    <t>圖書及博物</t>
  </si>
  <si>
    <t>其他設備</t>
  </si>
  <si>
    <t xml:space="preserve">  機械儀器及設備</t>
  </si>
  <si>
    <t xml:space="preserve">  其他設備</t>
  </si>
  <si>
    <t>說                明</t>
  </si>
  <si>
    <t xml:space="preserve">                              預計固定資產變動表</t>
  </si>
  <si>
    <t xml:space="preserve">                              中華民國 95 學年度</t>
  </si>
  <si>
    <t>估計本年初       結存金額</t>
  </si>
  <si>
    <t>本年度預計      增加金額</t>
  </si>
  <si>
    <t>本年度預計      減少金額</t>
  </si>
  <si>
    <t>截至本年底止    預計結存金額</t>
  </si>
  <si>
    <t xml:space="preserve">              全 1 頁 第 1 頁</t>
  </si>
  <si>
    <t xml:space="preserve">                      單位:元</t>
  </si>
  <si>
    <t>董事會支出</t>
  </si>
  <si>
    <t>業務費</t>
  </si>
  <si>
    <t>維護及報廢</t>
  </si>
  <si>
    <t>交通費</t>
  </si>
  <si>
    <t>行政管理支出</t>
  </si>
  <si>
    <t>人事費</t>
  </si>
  <si>
    <t>退休撫卹費</t>
  </si>
  <si>
    <t>教學研究及訓輔支出</t>
  </si>
  <si>
    <t>獎助學金支出</t>
  </si>
  <si>
    <t>推廣教育及其他教學支出</t>
  </si>
  <si>
    <t>建教合作支出</t>
  </si>
  <si>
    <t>財務支出</t>
  </si>
  <si>
    <t>利息費用</t>
  </si>
  <si>
    <t>其他支出</t>
  </si>
  <si>
    <t>人事費</t>
  </si>
  <si>
    <t>教育部獎助學金支出</t>
  </si>
  <si>
    <t>校內獎助學金支出</t>
  </si>
  <si>
    <t>試務費支出</t>
  </si>
  <si>
    <t>雜項支出</t>
  </si>
  <si>
    <t>科                 目</t>
  </si>
  <si>
    <t>合            計</t>
  </si>
  <si>
    <t>支 出 預 算 明 細 表</t>
  </si>
  <si>
    <t xml:space="preserve">    全 2 頁第 1 頁</t>
  </si>
  <si>
    <t xml:space="preserve">    全 2 頁第 2 頁</t>
  </si>
  <si>
    <t>教育部89年3月6日台(89)</t>
  </si>
  <si>
    <t>南開技術學院</t>
  </si>
  <si>
    <t>收 支 餘 絀 預 計 表</t>
  </si>
  <si>
    <t xml:space="preserve">              中華民國 95 學年度</t>
  </si>
  <si>
    <t>南開技術學院</t>
  </si>
  <si>
    <t>收 入 預 算 明 細 表</t>
  </si>
  <si>
    <t>中華民國 95 學年度</t>
  </si>
  <si>
    <t xml:space="preserve">                             中華民國 95 學年度</t>
  </si>
  <si>
    <t xml:space="preserve">                              中華民國 95 學年度</t>
  </si>
  <si>
    <t>核定。</t>
  </si>
  <si>
    <t>(二)字第0920056764號函。</t>
  </si>
  <si>
    <t>借  款  用  途</t>
  </si>
  <si>
    <t>合      計</t>
  </si>
  <si>
    <t>左列借款利率估計為2.5%。</t>
  </si>
  <si>
    <t>教育部92年5月12日台技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</si>
</sst>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\(#,##0\)"/>
    <numFmt numFmtId="178" formatCode="#,##0_);[Red]\(#,##0\)"/>
    <numFmt numFmtId="179" formatCode="#,##0_ "/>
    <numFmt numFmtId="180" formatCode="_-* #,##0.0_-;\-* #,##0.0_-;_-* &quot;-&quot;??_-;_-@_-"/>
    <numFmt numFmtId="181" formatCode="#,##0.00_);[Red]\(#,##0.00\)"/>
    <numFmt numFmtId="182" formatCode="0.00_);[Red]\(0.00\)"/>
    <numFmt numFmtId="183" formatCode="0.0_);[Red]\(0.0\)"/>
    <numFmt numFmtId="184" formatCode="0_);[Red]\(0\)"/>
    <numFmt numFmtId="185" formatCode="0.0%"/>
    <numFmt numFmtId="186" formatCode="0.000%"/>
    <numFmt numFmtId="187" formatCode="0.0000%"/>
  </numFmts>
  <fonts count="42">
    <font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b/>
      <sz val="12"/>
      <name val="標楷體"/>
      <family val="4"/>
    </font>
    <font>
      <u val="single"/>
      <sz val="12"/>
      <name val="新細明體"/>
      <family val="1"/>
    </font>
    <font>
      <u val="single"/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177" fontId="3" fillId="0" borderId="0" xfId="0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7" fontId="3" fillId="0" borderId="0" xfId="33" applyNumberFormat="1" applyFont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3" fontId="1" fillId="0" borderId="0" xfId="33" applyFont="1" applyAlignment="1">
      <alignment vertical="center"/>
    </xf>
    <xf numFmtId="176" fontId="3" fillId="0" borderId="0" xfId="33" applyNumberFormat="1" applyFont="1" applyAlignment="1">
      <alignment vertical="center"/>
    </xf>
    <xf numFmtId="43" fontId="3" fillId="0" borderId="0" xfId="33" applyFont="1" applyAlignment="1">
      <alignment vertical="center"/>
    </xf>
    <xf numFmtId="176" fontId="3" fillId="0" borderId="0" xfId="33" applyNumberFormat="1" applyFont="1" applyAlignment="1">
      <alignment horizontal="center" vertical="center"/>
    </xf>
    <xf numFmtId="176" fontId="3" fillId="0" borderId="11" xfId="33" applyNumberFormat="1" applyFont="1" applyBorder="1" applyAlignment="1">
      <alignment horizontal="right" vertical="center"/>
    </xf>
    <xf numFmtId="176" fontId="3" fillId="0" borderId="0" xfId="33" applyNumberFormat="1" applyFont="1" applyBorder="1" applyAlignment="1">
      <alignment vertical="center"/>
    </xf>
    <xf numFmtId="176" fontId="4" fillId="0" borderId="0" xfId="33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7" fontId="3" fillId="0" borderId="11" xfId="33" applyNumberFormat="1" applyFont="1" applyBorder="1" applyAlignment="1">
      <alignment vertical="center"/>
    </xf>
    <xf numFmtId="176" fontId="0" fillId="0" borderId="0" xfId="33" applyNumberFormat="1" applyFont="1" applyAlignment="1">
      <alignment vertical="center"/>
    </xf>
    <xf numFmtId="177" fontId="3" fillId="0" borderId="12" xfId="0" applyNumberFormat="1" applyFont="1" applyBorder="1" applyAlignment="1">
      <alignment vertical="center"/>
    </xf>
    <xf numFmtId="10" fontId="3" fillId="0" borderId="13" xfId="0" applyNumberFormat="1" applyFont="1" applyBorder="1" applyAlignment="1">
      <alignment horizontal="right" vertical="center"/>
    </xf>
    <xf numFmtId="10" fontId="3" fillId="0" borderId="1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176" fontId="3" fillId="0" borderId="12" xfId="33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7" fontId="3" fillId="0" borderId="12" xfId="33" applyNumberFormat="1" applyFont="1" applyBorder="1" applyAlignment="1">
      <alignment vertical="center"/>
    </xf>
    <xf numFmtId="177" fontId="3" fillId="0" borderId="11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7" fontId="3" fillId="0" borderId="10" xfId="33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7" fontId="3" fillId="0" borderId="12" xfId="0" applyNumberFormat="1" applyFont="1" applyBorder="1" applyAlignment="1">
      <alignment horizontal="right" vertical="center"/>
    </xf>
    <xf numFmtId="176" fontId="3" fillId="0" borderId="12" xfId="33" applyNumberFormat="1" applyFont="1" applyBorder="1" applyAlignment="1">
      <alignment horizontal="right" vertical="center"/>
    </xf>
    <xf numFmtId="178" fontId="3" fillId="0" borderId="12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6" fontId="3" fillId="0" borderId="15" xfId="33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vertical="center"/>
    </xf>
    <xf numFmtId="178" fontId="3" fillId="0" borderId="21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vertical="center"/>
    </xf>
    <xf numFmtId="176" fontId="3" fillId="0" borderId="0" xfId="33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4" xfId="33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3" fillId="0" borderId="13" xfId="33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3" fillId="0" borderId="20" xfId="33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right" vertical="center"/>
    </xf>
    <xf numFmtId="176" fontId="3" fillId="0" borderId="12" xfId="33" applyNumberFormat="1" applyFont="1" applyBorder="1" applyAlignment="1">
      <alignment horizontal="center" vertical="center" wrapText="1"/>
    </xf>
    <xf numFmtId="176" fontId="3" fillId="0" borderId="11" xfId="33" applyNumberFormat="1" applyFont="1" applyBorder="1" applyAlignment="1">
      <alignment vertical="center"/>
    </xf>
    <xf numFmtId="176" fontId="3" fillId="0" borderId="12" xfId="33" applyNumberFormat="1" applyFont="1" applyBorder="1" applyAlignment="1">
      <alignment vertical="center"/>
    </xf>
    <xf numFmtId="0" fontId="3" fillId="0" borderId="11" xfId="33" applyNumberFormat="1" applyFont="1" applyBorder="1" applyAlignment="1">
      <alignment vertical="center"/>
    </xf>
    <xf numFmtId="0" fontId="3" fillId="0" borderId="12" xfId="33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0" fontId="3" fillId="0" borderId="21" xfId="0" applyNumberFormat="1" applyFont="1" applyBorder="1" applyAlignment="1">
      <alignment horizontal="right" vertical="center"/>
    </xf>
    <xf numFmtId="10" fontId="3" fillId="0" borderId="11" xfId="0" applyNumberFormat="1" applyFont="1" applyBorder="1" applyAlignment="1">
      <alignment horizontal="right" vertical="center"/>
    </xf>
    <xf numFmtId="10" fontId="3" fillId="0" borderId="12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176" fontId="3" fillId="0" borderId="21" xfId="33" applyNumberFormat="1" applyFont="1" applyBorder="1" applyAlignment="1">
      <alignment vertical="center"/>
    </xf>
    <xf numFmtId="176" fontId="3" fillId="0" borderId="15" xfId="33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178" fontId="3" fillId="0" borderId="12" xfId="33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vertical="center"/>
    </xf>
    <xf numFmtId="178" fontId="3" fillId="0" borderId="12" xfId="33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0" xfId="33" applyNumberFormat="1" applyFont="1" applyBorder="1" applyAlignment="1">
      <alignment vertical="center"/>
    </xf>
    <xf numFmtId="178" fontId="3" fillId="0" borderId="0" xfId="33" applyNumberFormat="1" applyFont="1" applyAlignment="1">
      <alignment vertical="center"/>
    </xf>
    <xf numFmtId="178" fontId="3" fillId="0" borderId="0" xfId="33" applyNumberFormat="1" applyFont="1" applyAlignment="1">
      <alignment horizontal="center" vertical="center"/>
    </xf>
    <xf numFmtId="178" fontId="3" fillId="0" borderId="11" xfId="33" applyNumberFormat="1" applyFont="1" applyBorder="1" applyAlignment="1">
      <alignment horizontal="right" vertical="center"/>
    </xf>
    <xf numFmtId="178" fontId="3" fillId="0" borderId="0" xfId="33" applyNumberFormat="1" applyFont="1" applyAlignment="1">
      <alignment vertical="center"/>
    </xf>
    <xf numFmtId="178" fontId="3" fillId="0" borderId="12" xfId="33" applyNumberFormat="1" applyFont="1" applyBorder="1" applyAlignment="1">
      <alignment vertical="center"/>
    </xf>
    <xf numFmtId="178" fontId="3" fillId="0" borderId="0" xfId="33" applyNumberFormat="1" applyFont="1" applyBorder="1" applyAlignment="1">
      <alignment vertical="center"/>
    </xf>
    <xf numFmtId="178" fontId="3" fillId="0" borderId="22" xfId="33" applyNumberFormat="1" applyFont="1" applyBorder="1" applyAlignment="1">
      <alignment vertical="center"/>
    </xf>
    <xf numFmtId="178" fontId="0" fillId="0" borderId="0" xfId="33" applyNumberFormat="1" applyFont="1" applyAlignment="1">
      <alignment vertical="center"/>
    </xf>
    <xf numFmtId="178" fontId="3" fillId="0" borderId="15" xfId="0" applyNumberFormat="1" applyFont="1" applyBorder="1" applyAlignment="1">
      <alignment horizontal="right" vertical="center"/>
    </xf>
    <xf numFmtId="0" fontId="3" fillId="0" borderId="11" xfId="33" applyNumberFormat="1" applyFont="1" applyBorder="1" applyAlignment="1">
      <alignment horizontal="right" vertical="center"/>
    </xf>
    <xf numFmtId="177" fontId="3" fillId="0" borderId="15" xfId="33" applyNumberFormat="1" applyFont="1" applyBorder="1" applyAlignment="1">
      <alignment vertical="center"/>
    </xf>
    <xf numFmtId="10" fontId="3" fillId="0" borderId="15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33" applyNumberFormat="1" applyFont="1" applyBorder="1" applyAlignment="1">
      <alignment horizontal="center" vertical="center"/>
    </xf>
    <xf numFmtId="0" fontId="3" fillId="0" borderId="12" xfId="33" applyNumberFormat="1" applyFont="1" applyBorder="1" applyAlignment="1">
      <alignment horizontal="center" vertical="center"/>
    </xf>
    <xf numFmtId="176" fontId="3" fillId="0" borderId="21" xfId="33" applyNumberFormat="1" applyFont="1" applyBorder="1" applyAlignment="1">
      <alignment horizontal="center" vertical="center" wrapText="1"/>
    </xf>
    <xf numFmtId="176" fontId="3" fillId="0" borderId="15" xfId="33" applyNumberFormat="1" applyFont="1" applyBorder="1" applyAlignment="1">
      <alignment horizontal="center" vertical="center" wrapText="1"/>
    </xf>
    <xf numFmtId="176" fontId="3" fillId="0" borderId="14" xfId="33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3" fontId="3" fillId="0" borderId="21" xfId="33" applyFont="1" applyBorder="1" applyAlignment="1">
      <alignment horizontal="center" vertical="center" wrapText="1"/>
    </xf>
    <xf numFmtId="43" fontId="3" fillId="0" borderId="15" xfId="33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3" fillId="0" borderId="21" xfId="33" applyNumberFormat="1" applyFont="1" applyBorder="1" applyAlignment="1">
      <alignment horizontal="center" vertical="center"/>
    </xf>
    <xf numFmtId="176" fontId="3" fillId="0" borderId="15" xfId="33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3" fontId="3" fillId="0" borderId="21" xfId="33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5" xfId="33" applyNumberFormat="1" applyFont="1" applyBorder="1" applyAlignment="1">
      <alignment horizontal="center" vertical="center"/>
    </xf>
    <xf numFmtId="176" fontId="3" fillId="0" borderId="12" xfId="33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6"/>
  <sheetViews>
    <sheetView showGridLines="0" tabSelected="1" zoomScalePageLayoutView="0" workbookViewId="0" topLeftCell="A1">
      <selection activeCell="H25" sqref="H25"/>
    </sheetView>
  </sheetViews>
  <sheetFormatPr defaultColWidth="9.00390625" defaultRowHeight="16.5"/>
  <cols>
    <col min="1" max="1" width="16.00390625" style="53" customWidth="1"/>
    <col min="2" max="2" width="6.875" style="54" customWidth="1"/>
    <col min="3" max="3" width="4.375" style="54" customWidth="1"/>
    <col min="4" max="4" width="19.875" style="54" customWidth="1"/>
    <col min="5" max="5" width="16.125" style="54" customWidth="1"/>
    <col min="6" max="6" width="17.50390625" style="53" customWidth="1"/>
    <col min="7" max="7" width="16.25390625" style="54" customWidth="1"/>
    <col min="8" max="8" width="11.00390625" style="54" customWidth="1"/>
    <col min="9" max="9" width="29.125" style="54" customWidth="1"/>
    <col min="10" max="10" width="14.875" style="54" customWidth="1"/>
    <col min="11" max="16384" width="9.00390625" style="54" customWidth="1"/>
  </cols>
  <sheetData>
    <row r="1" spans="1:19" ht="16.5">
      <c r="A1" s="107" t="s">
        <v>14</v>
      </c>
      <c r="B1" s="108"/>
      <c r="C1" s="108"/>
      <c r="D1" s="108"/>
      <c r="E1" s="108"/>
      <c r="F1" s="108"/>
      <c r="G1" s="108"/>
      <c r="H1" s="108"/>
      <c r="I1" s="108"/>
      <c r="J1" s="3"/>
      <c r="K1" s="1"/>
      <c r="L1" s="1"/>
      <c r="M1" s="1"/>
      <c r="N1" s="1"/>
      <c r="O1" s="1"/>
      <c r="P1" s="1"/>
      <c r="Q1" s="1"/>
      <c r="R1" s="1"/>
      <c r="S1" s="1"/>
    </row>
    <row r="2" spans="1:19" ht="16.5">
      <c r="A2" s="109" t="s">
        <v>115</v>
      </c>
      <c r="B2" s="110"/>
      <c r="C2" s="110"/>
      <c r="D2" s="110"/>
      <c r="E2" s="110"/>
      <c r="F2" s="110"/>
      <c r="G2" s="110"/>
      <c r="H2" s="110"/>
      <c r="I2" s="110"/>
      <c r="J2" s="3"/>
      <c r="K2" s="1"/>
      <c r="L2" s="1"/>
      <c r="M2" s="1"/>
      <c r="N2" s="1"/>
      <c r="O2" s="1"/>
      <c r="P2" s="1"/>
      <c r="Q2" s="1"/>
      <c r="R2" s="1"/>
      <c r="S2" s="1"/>
    </row>
    <row r="3" spans="1:19" ht="16.5">
      <c r="A3" s="109" t="s">
        <v>125</v>
      </c>
      <c r="B3" s="110"/>
      <c r="C3" s="110"/>
      <c r="D3" s="110"/>
      <c r="E3" s="110"/>
      <c r="F3" s="110"/>
      <c r="G3" s="110"/>
      <c r="H3" s="110"/>
      <c r="I3" s="3" t="s">
        <v>116</v>
      </c>
      <c r="J3" s="3"/>
      <c r="K3" s="1"/>
      <c r="L3" s="1"/>
      <c r="M3" s="1"/>
      <c r="N3" s="1"/>
      <c r="O3" s="1"/>
      <c r="P3" s="1"/>
      <c r="Q3" s="1"/>
      <c r="R3" s="1"/>
      <c r="S3" s="1"/>
    </row>
    <row r="4" spans="3:19" ht="15.75" customHeight="1">
      <c r="C4" s="1"/>
      <c r="D4" s="2"/>
      <c r="E4" s="3"/>
      <c r="F4" s="15"/>
      <c r="G4" s="3"/>
      <c r="I4" s="1" t="s">
        <v>20</v>
      </c>
      <c r="K4" s="1"/>
      <c r="L4" s="1"/>
      <c r="M4" s="1"/>
      <c r="N4" s="1"/>
      <c r="O4" s="1"/>
      <c r="P4" s="1"/>
      <c r="Q4" s="1"/>
      <c r="R4" s="1"/>
      <c r="S4" s="1"/>
    </row>
    <row r="5" spans="1:19" ht="35.25" customHeight="1">
      <c r="A5" s="103" t="s">
        <v>41</v>
      </c>
      <c r="B5" s="115" t="s">
        <v>113</v>
      </c>
      <c r="C5" s="117"/>
      <c r="D5" s="116"/>
      <c r="E5" s="118" t="s">
        <v>43</v>
      </c>
      <c r="F5" s="103" t="s">
        <v>44</v>
      </c>
      <c r="G5" s="105" t="s">
        <v>21</v>
      </c>
      <c r="H5" s="106"/>
      <c r="I5" s="111" t="s">
        <v>22</v>
      </c>
      <c r="K5" s="1"/>
      <c r="L5" s="1"/>
      <c r="M5" s="1"/>
      <c r="N5" s="1"/>
      <c r="O5" s="1"/>
      <c r="P5" s="1"/>
      <c r="Q5" s="1"/>
      <c r="R5" s="1"/>
      <c r="S5" s="1"/>
    </row>
    <row r="6" spans="1:19" ht="21.75" customHeight="1">
      <c r="A6" s="104"/>
      <c r="B6" s="55" t="s">
        <v>39</v>
      </c>
      <c r="C6" s="113" t="s">
        <v>38</v>
      </c>
      <c r="D6" s="114"/>
      <c r="E6" s="119"/>
      <c r="F6" s="104"/>
      <c r="G6" s="30" t="s">
        <v>23</v>
      </c>
      <c r="H6" s="31" t="s">
        <v>24</v>
      </c>
      <c r="I6" s="112"/>
      <c r="K6" s="1"/>
      <c r="L6" s="1"/>
      <c r="M6" s="1"/>
      <c r="N6" s="1"/>
      <c r="O6" s="1"/>
      <c r="P6" s="1"/>
      <c r="Q6" s="1"/>
      <c r="R6" s="1"/>
      <c r="S6" s="1"/>
    </row>
    <row r="7" spans="1:19" ht="20.25" customHeight="1">
      <c r="A7" s="64">
        <f>SUM(A8:A11)</f>
        <v>3493754</v>
      </c>
      <c r="B7" s="57">
        <v>5110</v>
      </c>
      <c r="C7" s="77" t="s">
        <v>94</v>
      </c>
      <c r="D7" s="78"/>
      <c r="E7" s="44">
        <f>SUM(E8:E11)</f>
        <v>4269000</v>
      </c>
      <c r="F7" s="44">
        <f>SUM(F8:F11)</f>
        <v>2766000</v>
      </c>
      <c r="G7" s="46">
        <f>E7-F7</f>
        <v>1503000</v>
      </c>
      <c r="H7" s="25">
        <f>G7/F7</f>
        <v>0.5433839479392625</v>
      </c>
      <c r="I7" s="27"/>
      <c r="K7" s="1"/>
      <c r="L7" s="1"/>
      <c r="M7" s="1"/>
      <c r="N7" s="1"/>
      <c r="O7" s="1"/>
      <c r="P7" s="1"/>
      <c r="Q7" s="1"/>
      <c r="R7" s="1"/>
      <c r="S7" s="1"/>
    </row>
    <row r="8" spans="1:19" ht="20.25" customHeight="1">
      <c r="A8" s="58">
        <v>883295</v>
      </c>
      <c r="B8" s="59">
        <v>5111</v>
      </c>
      <c r="C8" s="79"/>
      <c r="D8" s="8" t="s">
        <v>108</v>
      </c>
      <c r="E8" s="33">
        <v>776000</v>
      </c>
      <c r="F8" s="33">
        <v>770000</v>
      </c>
      <c r="G8" s="34">
        <f aca="true" t="shared" si="0" ref="G8:H25">E8-F8</f>
        <v>6000</v>
      </c>
      <c r="H8" s="25">
        <f aca="true" t="shared" si="1" ref="H8:H25">G8/F8</f>
        <v>0.007792207792207792</v>
      </c>
      <c r="I8" s="27"/>
      <c r="K8" s="1"/>
      <c r="L8" s="1"/>
      <c r="M8" s="1"/>
      <c r="N8" s="1"/>
      <c r="O8" s="1"/>
      <c r="P8" s="1"/>
      <c r="Q8" s="1"/>
      <c r="R8" s="1"/>
      <c r="S8" s="1"/>
    </row>
    <row r="9" spans="1:19" ht="20.25" customHeight="1">
      <c r="A9" s="58">
        <v>1313851</v>
      </c>
      <c r="B9" s="59">
        <v>5112</v>
      </c>
      <c r="C9" s="4"/>
      <c r="D9" s="8" t="s">
        <v>95</v>
      </c>
      <c r="E9" s="19">
        <v>2773000</v>
      </c>
      <c r="F9" s="16">
        <v>1246000</v>
      </c>
      <c r="G9" s="34">
        <f t="shared" si="0"/>
        <v>1527000</v>
      </c>
      <c r="H9" s="25">
        <f t="shared" si="1"/>
        <v>1.225521669341894</v>
      </c>
      <c r="I9" s="28"/>
      <c r="K9" s="4"/>
      <c r="L9" s="4"/>
      <c r="M9" s="4"/>
      <c r="N9" s="4"/>
      <c r="O9" s="4"/>
      <c r="P9" s="4"/>
      <c r="Q9" s="4"/>
      <c r="R9" s="4"/>
      <c r="S9" s="4"/>
    </row>
    <row r="10" spans="1:19" ht="20.25" customHeight="1">
      <c r="A10" s="58">
        <v>49500</v>
      </c>
      <c r="B10" s="59">
        <v>5113</v>
      </c>
      <c r="C10" s="4"/>
      <c r="D10" s="8" t="s">
        <v>96</v>
      </c>
      <c r="E10" s="19">
        <v>0</v>
      </c>
      <c r="F10" s="97">
        <v>0</v>
      </c>
      <c r="G10" s="34">
        <f t="shared" si="0"/>
        <v>0</v>
      </c>
      <c r="H10" s="34">
        <f t="shared" si="0"/>
        <v>0</v>
      </c>
      <c r="I10" s="28"/>
      <c r="K10" s="4"/>
      <c r="L10" s="4"/>
      <c r="M10" s="4"/>
      <c r="N10" s="4"/>
      <c r="O10" s="4"/>
      <c r="P10" s="4"/>
      <c r="Q10" s="4"/>
      <c r="R10" s="4"/>
      <c r="S10" s="4"/>
    </row>
    <row r="11" spans="1:19" ht="20.25" customHeight="1">
      <c r="A11" s="58">
        <v>1247108</v>
      </c>
      <c r="B11" s="59">
        <v>5115</v>
      </c>
      <c r="C11" s="4"/>
      <c r="D11" s="8" t="s">
        <v>97</v>
      </c>
      <c r="E11" s="19">
        <v>720000</v>
      </c>
      <c r="F11" s="16">
        <v>750000</v>
      </c>
      <c r="G11" s="34">
        <f t="shared" si="0"/>
        <v>-30000</v>
      </c>
      <c r="H11" s="25">
        <f t="shared" si="1"/>
        <v>-0.04</v>
      </c>
      <c r="I11" s="28"/>
      <c r="K11" s="4"/>
      <c r="L11" s="4"/>
      <c r="M11" s="4"/>
      <c r="N11" s="4"/>
      <c r="O11" s="4"/>
      <c r="P11" s="4"/>
      <c r="Q11" s="4"/>
      <c r="R11" s="4"/>
      <c r="S11" s="4"/>
    </row>
    <row r="12" spans="1:19" ht="20.25" customHeight="1">
      <c r="A12" s="56">
        <f>SUM(A13:A16)</f>
        <v>139960897</v>
      </c>
      <c r="B12" s="57">
        <v>5120</v>
      </c>
      <c r="C12" s="38" t="s">
        <v>98</v>
      </c>
      <c r="D12" s="74"/>
      <c r="E12" s="24">
        <f>SUM(E13:E16)</f>
        <v>163777000</v>
      </c>
      <c r="F12" s="45">
        <f>SUM(F13:F16)</f>
        <v>148714000</v>
      </c>
      <c r="G12" s="46">
        <f t="shared" si="0"/>
        <v>15063000</v>
      </c>
      <c r="H12" s="25">
        <f t="shared" si="1"/>
        <v>0.10128837903627096</v>
      </c>
      <c r="I12" s="28"/>
      <c r="K12" s="4"/>
      <c r="L12" s="4"/>
      <c r="M12" s="4"/>
      <c r="N12" s="4"/>
      <c r="O12" s="4"/>
      <c r="P12" s="4"/>
      <c r="Q12" s="4"/>
      <c r="R12" s="4"/>
      <c r="S12" s="4"/>
    </row>
    <row r="13" spans="1:19" ht="20.25" customHeight="1">
      <c r="A13" s="58">
        <v>75098420</v>
      </c>
      <c r="B13" s="59">
        <v>5121</v>
      </c>
      <c r="C13" s="4"/>
      <c r="D13" s="8" t="s">
        <v>99</v>
      </c>
      <c r="E13" s="19">
        <v>90134000</v>
      </c>
      <c r="F13" s="19">
        <v>86844000</v>
      </c>
      <c r="G13" s="34">
        <f t="shared" si="0"/>
        <v>3290000</v>
      </c>
      <c r="H13" s="25">
        <f t="shared" si="1"/>
        <v>0.03788402192437013</v>
      </c>
      <c r="I13" s="28"/>
      <c r="K13" s="4"/>
      <c r="L13" s="4"/>
      <c r="M13" s="4"/>
      <c r="N13" s="4"/>
      <c r="O13" s="4"/>
      <c r="P13" s="4"/>
      <c r="Q13" s="4"/>
      <c r="R13" s="4"/>
      <c r="S13" s="4"/>
    </row>
    <row r="14" spans="1:19" ht="20.25" customHeight="1">
      <c r="A14" s="58">
        <v>43408664</v>
      </c>
      <c r="B14" s="59">
        <v>5122</v>
      </c>
      <c r="C14" s="4"/>
      <c r="D14" s="8" t="s">
        <v>95</v>
      </c>
      <c r="E14" s="22">
        <v>49479000</v>
      </c>
      <c r="F14" s="16">
        <v>44000000</v>
      </c>
      <c r="G14" s="34">
        <f t="shared" si="0"/>
        <v>5479000</v>
      </c>
      <c r="H14" s="25">
        <f t="shared" si="1"/>
        <v>0.12452272727272727</v>
      </c>
      <c r="I14" s="28"/>
      <c r="K14" s="4"/>
      <c r="L14" s="4"/>
      <c r="M14" s="4"/>
      <c r="N14" s="4"/>
      <c r="O14" s="4"/>
      <c r="P14" s="4"/>
      <c r="Q14" s="4"/>
      <c r="R14" s="4"/>
      <c r="S14" s="4"/>
    </row>
    <row r="15" spans="1:19" ht="20.25" customHeight="1">
      <c r="A15" s="58">
        <v>17631579</v>
      </c>
      <c r="B15" s="59">
        <v>5123</v>
      </c>
      <c r="C15" s="4"/>
      <c r="D15" s="8" t="s">
        <v>96</v>
      </c>
      <c r="E15" s="19">
        <v>20295000</v>
      </c>
      <c r="F15" s="16">
        <v>14000000</v>
      </c>
      <c r="G15" s="34">
        <f t="shared" si="0"/>
        <v>6295000</v>
      </c>
      <c r="H15" s="25">
        <f t="shared" si="1"/>
        <v>0.4496428571428571</v>
      </c>
      <c r="I15" s="28"/>
      <c r="K15" s="4"/>
      <c r="L15" s="4"/>
      <c r="M15" s="4"/>
      <c r="N15" s="4"/>
      <c r="O15" s="4"/>
      <c r="P15" s="4"/>
      <c r="Q15" s="4"/>
      <c r="R15" s="4"/>
      <c r="S15" s="4"/>
    </row>
    <row r="16" spans="1:19" ht="20.25" customHeight="1">
      <c r="A16" s="58">
        <v>3822234</v>
      </c>
      <c r="B16" s="59">
        <v>5124</v>
      </c>
      <c r="C16" s="4"/>
      <c r="D16" s="8" t="s">
        <v>100</v>
      </c>
      <c r="E16" s="19">
        <v>3869000</v>
      </c>
      <c r="F16" s="19">
        <v>3870000</v>
      </c>
      <c r="G16" s="34">
        <f t="shared" si="0"/>
        <v>-1000</v>
      </c>
      <c r="H16" s="25">
        <f t="shared" si="1"/>
        <v>-0.00025839793281653745</v>
      </c>
      <c r="I16" s="28"/>
      <c r="K16" s="4"/>
      <c r="L16" s="4"/>
      <c r="M16" s="4"/>
      <c r="N16" s="4"/>
      <c r="O16" s="4"/>
      <c r="P16" s="4"/>
      <c r="Q16" s="4"/>
      <c r="R16" s="4"/>
      <c r="S16" s="4"/>
    </row>
    <row r="17" spans="1:19" ht="20.25" customHeight="1">
      <c r="A17" s="56">
        <f>SUM(A18:A21)</f>
        <v>430860589</v>
      </c>
      <c r="B17" s="57">
        <v>5130</v>
      </c>
      <c r="C17" s="38" t="s">
        <v>101</v>
      </c>
      <c r="D17" s="74"/>
      <c r="E17" s="24">
        <f>SUM(E18:E21)</f>
        <v>470475000</v>
      </c>
      <c r="F17" s="45">
        <f>SUM(F18:F21)</f>
        <v>423716000</v>
      </c>
      <c r="G17" s="46">
        <f t="shared" si="0"/>
        <v>46759000</v>
      </c>
      <c r="H17" s="25">
        <f t="shared" si="1"/>
        <v>0.11035457712241219</v>
      </c>
      <c r="I17" s="28"/>
      <c r="K17" s="4"/>
      <c r="L17" s="4"/>
      <c r="M17" s="4"/>
      <c r="N17" s="4"/>
      <c r="O17" s="4"/>
      <c r="P17" s="4"/>
      <c r="Q17" s="4"/>
      <c r="R17" s="4"/>
      <c r="S17" s="4"/>
    </row>
    <row r="18" spans="1:19" ht="20.25" customHeight="1">
      <c r="A18" s="58">
        <v>324996128</v>
      </c>
      <c r="B18" s="59">
        <v>5131</v>
      </c>
      <c r="C18" s="4"/>
      <c r="D18" s="8" t="s">
        <v>99</v>
      </c>
      <c r="E18" s="19">
        <v>387295000</v>
      </c>
      <c r="F18" s="19">
        <v>340000000</v>
      </c>
      <c r="G18" s="34">
        <f t="shared" si="0"/>
        <v>47295000</v>
      </c>
      <c r="H18" s="25">
        <f t="shared" si="1"/>
        <v>0.1391029411764706</v>
      </c>
      <c r="I18" s="28"/>
      <c r="K18" s="4"/>
      <c r="L18" s="4"/>
      <c r="M18" s="4"/>
      <c r="N18" s="4"/>
      <c r="O18" s="4"/>
      <c r="P18" s="4"/>
      <c r="Q18" s="4"/>
      <c r="R18" s="4"/>
      <c r="S18" s="4"/>
    </row>
    <row r="19" spans="1:19" ht="20.25" customHeight="1">
      <c r="A19" s="58">
        <v>57458952</v>
      </c>
      <c r="B19" s="59">
        <v>5132</v>
      </c>
      <c r="C19" s="4"/>
      <c r="D19" s="8" t="s">
        <v>95</v>
      </c>
      <c r="E19" s="19">
        <v>63192000</v>
      </c>
      <c r="F19" s="16">
        <v>55000000</v>
      </c>
      <c r="G19" s="34">
        <f t="shared" si="0"/>
        <v>8192000</v>
      </c>
      <c r="H19" s="25">
        <f t="shared" si="1"/>
        <v>0.14894545454545455</v>
      </c>
      <c r="I19" s="28"/>
      <c r="K19" s="4"/>
      <c r="L19" s="4"/>
      <c r="M19" s="4"/>
      <c r="N19" s="4"/>
      <c r="O19" s="4"/>
      <c r="P19" s="4"/>
      <c r="Q19" s="4"/>
      <c r="R19" s="4"/>
      <c r="S19" s="4"/>
    </row>
    <row r="20" spans="1:19" ht="20.25" customHeight="1">
      <c r="A20" s="58">
        <v>40761045</v>
      </c>
      <c r="B20" s="59">
        <v>5133</v>
      </c>
      <c r="C20" s="4"/>
      <c r="D20" s="8" t="s">
        <v>96</v>
      </c>
      <c r="E20" s="19">
        <v>10961000</v>
      </c>
      <c r="F20" s="16">
        <v>20500000</v>
      </c>
      <c r="G20" s="34">
        <f t="shared" si="0"/>
        <v>-9539000</v>
      </c>
      <c r="H20" s="25">
        <f t="shared" si="1"/>
        <v>-0.46531707317073173</v>
      </c>
      <c r="I20" s="28"/>
      <c r="K20" s="4"/>
      <c r="L20" s="4"/>
      <c r="M20" s="4"/>
      <c r="N20" s="4"/>
      <c r="O20" s="4"/>
      <c r="P20" s="4"/>
      <c r="Q20" s="4"/>
      <c r="R20" s="4"/>
      <c r="S20" s="4"/>
    </row>
    <row r="21" spans="1:19" ht="20.25" customHeight="1">
      <c r="A21" s="58">
        <v>7644464</v>
      </c>
      <c r="B21" s="59">
        <v>5134</v>
      </c>
      <c r="C21" s="4"/>
      <c r="D21" s="8" t="s">
        <v>100</v>
      </c>
      <c r="E21" s="19">
        <v>9027000</v>
      </c>
      <c r="F21" s="16">
        <v>8216000</v>
      </c>
      <c r="G21" s="34">
        <f t="shared" si="0"/>
        <v>811000</v>
      </c>
      <c r="H21" s="25">
        <f t="shared" si="1"/>
        <v>0.09870983446932814</v>
      </c>
      <c r="I21" s="28"/>
      <c r="K21" s="4"/>
      <c r="L21" s="4"/>
      <c r="M21" s="4"/>
      <c r="N21" s="4"/>
      <c r="O21" s="4"/>
      <c r="P21" s="4"/>
      <c r="Q21" s="4"/>
      <c r="R21" s="4"/>
      <c r="S21" s="4"/>
    </row>
    <row r="22" spans="1:19" ht="20.25" customHeight="1">
      <c r="A22" s="56">
        <f>SUM(A23:A24)</f>
        <v>23640540</v>
      </c>
      <c r="B22" s="57">
        <v>5140</v>
      </c>
      <c r="C22" s="38" t="s">
        <v>102</v>
      </c>
      <c r="D22" s="8"/>
      <c r="E22" s="24">
        <f>SUM(E23:E24)</f>
        <v>27000000</v>
      </c>
      <c r="F22" s="24">
        <f>SUM(F23:F24)</f>
        <v>27500000</v>
      </c>
      <c r="G22" s="46">
        <f t="shared" si="0"/>
        <v>-500000</v>
      </c>
      <c r="H22" s="25">
        <f t="shared" si="1"/>
        <v>-0.01818181818181818</v>
      </c>
      <c r="I22" s="28"/>
      <c r="K22" s="4"/>
      <c r="L22" s="4"/>
      <c r="M22" s="4"/>
      <c r="N22" s="4"/>
      <c r="O22" s="4"/>
      <c r="P22" s="4"/>
      <c r="Q22" s="4"/>
      <c r="R22" s="4"/>
      <c r="S22" s="4"/>
    </row>
    <row r="23" spans="1:19" ht="20.25" customHeight="1">
      <c r="A23" s="58">
        <v>1452580</v>
      </c>
      <c r="B23" s="59">
        <v>5141</v>
      </c>
      <c r="C23" s="4"/>
      <c r="D23" s="8" t="s">
        <v>109</v>
      </c>
      <c r="E23" s="19">
        <v>1560000</v>
      </c>
      <c r="F23" s="16">
        <v>1560000</v>
      </c>
      <c r="G23" s="34">
        <f t="shared" si="0"/>
        <v>0</v>
      </c>
      <c r="H23" s="25">
        <f t="shared" si="1"/>
        <v>0</v>
      </c>
      <c r="I23" s="28"/>
      <c r="K23" s="4"/>
      <c r="L23" s="4"/>
      <c r="M23" s="4"/>
      <c r="N23" s="4"/>
      <c r="O23" s="4"/>
      <c r="P23" s="4"/>
      <c r="Q23" s="4"/>
      <c r="R23" s="4"/>
      <c r="S23" s="4"/>
    </row>
    <row r="24" spans="1:19" ht="20.25" customHeight="1">
      <c r="A24" s="58">
        <v>22187960</v>
      </c>
      <c r="B24" s="59">
        <v>5142</v>
      </c>
      <c r="C24" s="4"/>
      <c r="D24" s="8" t="s">
        <v>110</v>
      </c>
      <c r="E24" s="19">
        <v>25440000</v>
      </c>
      <c r="F24" s="16">
        <v>25940000</v>
      </c>
      <c r="G24" s="34">
        <f t="shared" si="0"/>
        <v>-500000</v>
      </c>
      <c r="H24" s="25">
        <f t="shared" si="1"/>
        <v>-0.01927525057825752</v>
      </c>
      <c r="I24" s="28"/>
      <c r="K24" s="4"/>
      <c r="L24" s="4"/>
      <c r="M24" s="4"/>
      <c r="N24" s="4"/>
      <c r="O24" s="4"/>
      <c r="P24" s="4"/>
      <c r="Q24" s="4"/>
      <c r="R24" s="4"/>
      <c r="S24" s="4"/>
    </row>
    <row r="25" spans="1:19" ht="20.25" customHeight="1">
      <c r="A25" s="56">
        <f>SUM(A32:A33)</f>
        <v>1359206</v>
      </c>
      <c r="B25" s="57">
        <v>5150</v>
      </c>
      <c r="C25" s="76" t="s">
        <v>103</v>
      </c>
      <c r="D25" s="42"/>
      <c r="E25" s="24">
        <f>SUM(E32:E33)</f>
        <v>4300000</v>
      </c>
      <c r="F25" s="45">
        <f>SUM(F32:F33)</f>
        <v>3600000</v>
      </c>
      <c r="G25" s="46">
        <f t="shared" si="0"/>
        <v>700000</v>
      </c>
      <c r="H25" s="99">
        <f t="shared" si="1"/>
        <v>0.19444444444444445</v>
      </c>
      <c r="I25" s="29"/>
      <c r="K25" s="4"/>
      <c r="L25" s="4"/>
      <c r="M25" s="4"/>
      <c r="N25" s="4"/>
      <c r="O25" s="4"/>
      <c r="P25" s="4"/>
      <c r="Q25" s="4"/>
      <c r="R25" s="4"/>
      <c r="S25" s="4"/>
    </row>
    <row r="26" spans="1:19" ht="19.5" customHeight="1">
      <c r="A26" s="107" t="s">
        <v>14</v>
      </c>
      <c r="B26" s="108"/>
      <c r="C26" s="108"/>
      <c r="D26" s="108"/>
      <c r="E26" s="108"/>
      <c r="F26" s="108"/>
      <c r="G26" s="108"/>
      <c r="H26" s="108"/>
      <c r="I26" s="108"/>
      <c r="O26" s="4"/>
      <c r="P26" s="4"/>
      <c r="Q26" s="4"/>
      <c r="R26" s="4"/>
      <c r="S26" s="4"/>
    </row>
    <row r="27" spans="1:19" ht="19.5" customHeight="1">
      <c r="A27" s="109" t="s">
        <v>115</v>
      </c>
      <c r="B27" s="120"/>
      <c r="C27" s="120"/>
      <c r="D27" s="120"/>
      <c r="E27" s="120"/>
      <c r="F27" s="120"/>
      <c r="G27" s="120"/>
      <c r="H27" s="120"/>
      <c r="I27" s="120"/>
      <c r="K27" s="4"/>
      <c r="L27" s="4"/>
      <c r="M27" s="4"/>
      <c r="N27" s="4"/>
      <c r="O27" s="4"/>
      <c r="P27" s="4"/>
      <c r="Q27" s="4"/>
      <c r="R27" s="4"/>
      <c r="S27" s="4"/>
    </row>
    <row r="28" spans="1:19" ht="19.5" customHeight="1">
      <c r="A28" s="109" t="s">
        <v>126</v>
      </c>
      <c r="B28" s="120"/>
      <c r="C28" s="120"/>
      <c r="D28" s="120"/>
      <c r="E28" s="120"/>
      <c r="F28" s="120"/>
      <c r="G28" s="120"/>
      <c r="H28" s="120"/>
      <c r="I28" s="3" t="s">
        <v>117</v>
      </c>
      <c r="K28" s="4"/>
      <c r="L28" s="4"/>
      <c r="M28" s="4"/>
      <c r="N28" s="4"/>
      <c r="O28" s="4"/>
      <c r="P28" s="4"/>
      <c r="Q28" s="4"/>
      <c r="R28" s="4"/>
      <c r="S28" s="4"/>
    </row>
    <row r="29" spans="3:19" ht="19.5" customHeight="1">
      <c r="C29" s="1"/>
      <c r="D29" s="2"/>
      <c r="E29" s="3"/>
      <c r="F29" s="15"/>
      <c r="G29" s="3"/>
      <c r="I29" s="1" t="s">
        <v>20</v>
      </c>
      <c r="K29" s="1"/>
      <c r="L29" s="1"/>
      <c r="M29" s="1"/>
      <c r="N29" s="1"/>
      <c r="O29" s="4"/>
      <c r="P29" s="4"/>
      <c r="Q29" s="4"/>
      <c r="R29" s="4"/>
      <c r="S29" s="4"/>
    </row>
    <row r="30" spans="1:19" ht="35.25" customHeight="1">
      <c r="A30" s="103" t="s">
        <v>41</v>
      </c>
      <c r="B30" s="115" t="s">
        <v>113</v>
      </c>
      <c r="C30" s="117"/>
      <c r="D30" s="116"/>
      <c r="E30" s="118" t="s">
        <v>43</v>
      </c>
      <c r="F30" s="103" t="s">
        <v>44</v>
      </c>
      <c r="G30" s="105" t="s">
        <v>21</v>
      </c>
      <c r="H30" s="106"/>
      <c r="I30" s="111" t="s">
        <v>22</v>
      </c>
      <c r="K30" s="1"/>
      <c r="L30" s="1"/>
      <c r="M30" s="1"/>
      <c r="N30" s="1"/>
      <c r="O30" s="1"/>
      <c r="P30" s="1"/>
      <c r="Q30" s="1"/>
      <c r="R30" s="1"/>
      <c r="S30" s="1"/>
    </row>
    <row r="31" spans="1:19" ht="27.75" customHeight="1">
      <c r="A31" s="104"/>
      <c r="B31" s="55" t="s">
        <v>39</v>
      </c>
      <c r="C31" s="115" t="s">
        <v>38</v>
      </c>
      <c r="D31" s="116"/>
      <c r="E31" s="119"/>
      <c r="F31" s="104"/>
      <c r="G31" s="30" t="s">
        <v>23</v>
      </c>
      <c r="H31" s="31" t="s">
        <v>24</v>
      </c>
      <c r="I31" s="112"/>
      <c r="K31" s="1"/>
      <c r="L31" s="1"/>
      <c r="M31" s="1"/>
      <c r="N31" s="1"/>
      <c r="O31" s="1"/>
      <c r="P31" s="1"/>
      <c r="Q31" s="1"/>
      <c r="R31" s="1"/>
      <c r="S31" s="1"/>
    </row>
    <row r="32" spans="1:19" ht="20.25" customHeight="1">
      <c r="A32" s="72">
        <v>557608</v>
      </c>
      <c r="B32" s="59">
        <v>5151</v>
      </c>
      <c r="C32" s="4"/>
      <c r="D32" s="8" t="s">
        <v>99</v>
      </c>
      <c r="E32" s="75">
        <v>2803000</v>
      </c>
      <c r="F32" s="75">
        <v>1863000</v>
      </c>
      <c r="G32" s="51">
        <f>E32-F32</f>
        <v>940000</v>
      </c>
      <c r="H32" s="25">
        <f>G32/F32</f>
        <v>0.5045625335480408</v>
      </c>
      <c r="I32" s="27"/>
      <c r="K32" s="1"/>
      <c r="L32" s="1"/>
      <c r="M32" s="1"/>
      <c r="N32" s="1"/>
      <c r="O32" s="1"/>
      <c r="P32" s="1"/>
      <c r="Q32" s="1"/>
      <c r="R32" s="1"/>
      <c r="S32" s="1"/>
    </row>
    <row r="33" spans="1:19" ht="20.25" customHeight="1">
      <c r="A33" s="58">
        <v>801598</v>
      </c>
      <c r="B33" s="59">
        <v>5152</v>
      </c>
      <c r="C33" s="4"/>
      <c r="D33" s="8" t="s">
        <v>95</v>
      </c>
      <c r="E33" s="33">
        <v>1497000</v>
      </c>
      <c r="F33" s="33">
        <v>1737000</v>
      </c>
      <c r="G33" s="34">
        <f aca="true" t="shared" si="2" ref="G33:G40">E33-F33</f>
        <v>-240000</v>
      </c>
      <c r="H33" s="25">
        <f aca="true" t="shared" si="3" ref="H33:H40">G33/F33</f>
        <v>-0.1381692573402418</v>
      </c>
      <c r="I33" s="27"/>
      <c r="K33" s="1"/>
      <c r="L33" s="1"/>
      <c r="M33" s="1"/>
      <c r="N33" s="1"/>
      <c r="O33" s="1"/>
      <c r="P33" s="1"/>
      <c r="Q33" s="1"/>
      <c r="R33" s="1"/>
      <c r="S33" s="1"/>
    </row>
    <row r="34" spans="1:19" ht="20.25" customHeight="1">
      <c r="A34" s="60">
        <f>SUM(A35:A36)</f>
        <v>20080025</v>
      </c>
      <c r="B34" s="55">
        <v>5160</v>
      </c>
      <c r="C34" s="38" t="s">
        <v>104</v>
      </c>
      <c r="D34" s="8"/>
      <c r="E34" s="50">
        <f>SUM(E35:E36)</f>
        <v>25453000</v>
      </c>
      <c r="F34" s="50">
        <f>SUM(F35:F36)</f>
        <v>26239000</v>
      </c>
      <c r="G34" s="96">
        <f t="shared" si="2"/>
        <v>-786000</v>
      </c>
      <c r="H34" s="25">
        <f t="shared" si="3"/>
        <v>-0.029955409886047488</v>
      </c>
      <c r="I34" s="28"/>
      <c r="K34" s="1"/>
      <c r="L34" s="1"/>
      <c r="M34" s="1"/>
      <c r="N34" s="1"/>
      <c r="O34" s="1"/>
      <c r="P34" s="1"/>
      <c r="Q34" s="1"/>
      <c r="R34" s="1"/>
      <c r="S34" s="1"/>
    </row>
    <row r="35" spans="1:19" ht="20.25" customHeight="1">
      <c r="A35" s="58">
        <v>4863116</v>
      </c>
      <c r="B35" s="59">
        <v>5161</v>
      </c>
      <c r="C35" s="4"/>
      <c r="D35" s="8" t="s">
        <v>99</v>
      </c>
      <c r="E35" s="19">
        <v>11988000</v>
      </c>
      <c r="F35" s="16">
        <v>12357000</v>
      </c>
      <c r="G35" s="34">
        <f t="shared" si="2"/>
        <v>-369000</v>
      </c>
      <c r="H35" s="25">
        <f t="shared" si="3"/>
        <v>-0.02986161689730517</v>
      </c>
      <c r="I35" s="28"/>
      <c r="K35" s="1"/>
      <c r="L35" s="1"/>
      <c r="M35" s="1"/>
      <c r="N35" s="1"/>
      <c r="O35" s="1"/>
      <c r="P35" s="1"/>
      <c r="Q35" s="1"/>
      <c r="R35" s="1"/>
      <c r="S35" s="1"/>
    </row>
    <row r="36" spans="1:19" ht="20.25" customHeight="1">
      <c r="A36" s="58">
        <v>15216909</v>
      </c>
      <c r="B36" s="59">
        <v>5162</v>
      </c>
      <c r="C36" s="4"/>
      <c r="D36" s="8" t="s">
        <v>95</v>
      </c>
      <c r="E36" s="19">
        <v>13465000</v>
      </c>
      <c r="F36" s="16">
        <v>13882000</v>
      </c>
      <c r="G36" s="34">
        <f t="shared" si="2"/>
        <v>-417000</v>
      </c>
      <c r="H36" s="25">
        <f t="shared" si="3"/>
        <v>-0.030038899294049848</v>
      </c>
      <c r="I36" s="28"/>
      <c r="K36" s="1"/>
      <c r="L36" s="1"/>
      <c r="M36" s="1"/>
      <c r="N36" s="1"/>
      <c r="O36" s="1"/>
      <c r="P36" s="1"/>
      <c r="Q36" s="1"/>
      <c r="R36" s="1"/>
      <c r="S36" s="1"/>
    </row>
    <row r="37" spans="1:19" ht="20.25" customHeight="1">
      <c r="A37" s="60">
        <f>SUM(A38)</f>
        <v>5122256</v>
      </c>
      <c r="B37" s="55">
        <v>5180</v>
      </c>
      <c r="C37" s="38" t="s">
        <v>105</v>
      </c>
      <c r="D37" s="8"/>
      <c r="E37" s="50">
        <f>E38</f>
        <v>6363000</v>
      </c>
      <c r="F37" s="49">
        <f>F38</f>
        <v>5810000</v>
      </c>
      <c r="G37" s="96">
        <f t="shared" si="2"/>
        <v>553000</v>
      </c>
      <c r="H37" s="25">
        <f t="shared" si="3"/>
        <v>0.09518072289156626</v>
      </c>
      <c r="I37" s="28"/>
      <c r="K37" s="1"/>
      <c r="L37" s="1"/>
      <c r="M37" s="1"/>
      <c r="N37" s="1"/>
      <c r="O37" s="1"/>
      <c r="P37" s="1"/>
      <c r="Q37" s="1"/>
      <c r="R37" s="1"/>
      <c r="S37" s="1"/>
    </row>
    <row r="38" spans="1:19" ht="20.25" customHeight="1">
      <c r="A38" s="58">
        <v>5122256</v>
      </c>
      <c r="B38" s="59">
        <v>5181</v>
      </c>
      <c r="C38" s="4"/>
      <c r="D38" s="8" t="s">
        <v>106</v>
      </c>
      <c r="E38" s="19">
        <v>6363000</v>
      </c>
      <c r="F38" s="19">
        <v>5810000</v>
      </c>
      <c r="G38" s="34">
        <f t="shared" si="2"/>
        <v>553000</v>
      </c>
      <c r="H38" s="25">
        <f t="shared" si="3"/>
        <v>0.09518072289156626</v>
      </c>
      <c r="I38" s="28"/>
      <c r="K38" s="1"/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60">
        <f>SUM(A40:A41)</f>
        <v>4388028</v>
      </c>
      <c r="B39" s="55">
        <v>5190</v>
      </c>
      <c r="C39" s="38" t="s">
        <v>107</v>
      </c>
      <c r="D39" s="8"/>
      <c r="E39" s="98">
        <f>SUM(E40:E41)</f>
        <v>4000000</v>
      </c>
      <c r="F39" s="98">
        <f>SUM(F40:F41)</f>
        <v>3500000</v>
      </c>
      <c r="G39" s="96">
        <f t="shared" si="2"/>
        <v>500000</v>
      </c>
      <c r="H39" s="25">
        <f t="shared" si="3"/>
        <v>0.14285714285714285</v>
      </c>
      <c r="I39" s="28"/>
      <c r="K39" s="1"/>
      <c r="L39" s="1"/>
      <c r="M39" s="1"/>
      <c r="N39" s="1"/>
      <c r="O39" s="1"/>
      <c r="P39" s="1"/>
      <c r="Q39" s="1"/>
      <c r="R39" s="1"/>
      <c r="S39" s="1"/>
    </row>
    <row r="40" spans="1:19" ht="20.25" customHeight="1">
      <c r="A40" s="58">
        <v>4360028</v>
      </c>
      <c r="B40" s="59">
        <v>5191</v>
      </c>
      <c r="C40" s="38"/>
      <c r="D40" s="8" t="s">
        <v>111</v>
      </c>
      <c r="E40" s="19">
        <v>4000000</v>
      </c>
      <c r="F40" s="16">
        <v>3500000</v>
      </c>
      <c r="G40" s="34">
        <f t="shared" si="2"/>
        <v>500000</v>
      </c>
      <c r="H40" s="25">
        <f t="shared" si="3"/>
        <v>0.14285714285714285</v>
      </c>
      <c r="I40" s="28"/>
      <c r="K40" s="1"/>
      <c r="L40" s="1"/>
      <c r="M40" s="1"/>
      <c r="N40" s="1"/>
      <c r="O40" s="1"/>
      <c r="P40" s="1"/>
      <c r="Q40" s="1"/>
      <c r="R40" s="1"/>
      <c r="S40" s="1"/>
    </row>
    <row r="41" spans="1:19" ht="20.25" customHeight="1">
      <c r="A41" s="58">
        <v>28000</v>
      </c>
      <c r="B41" s="59">
        <v>5199</v>
      </c>
      <c r="C41" s="79"/>
      <c r="D41" s="8" t="s">
        <v>112</v>
      </c>
      <c r="E41" s="19">
        <v>0</v>
      </c>
      <c r="F41" s="19">
        <v>0</v>
      </c>
      <c r="G41" s="34">
        <f>E41-F41</f>
        <v>0</v>
      </c>
      <c r="H41" s="34">
        <f>F41-G41</f>
        <v>0</v>
      </c>
      <c r="I41" s="28"/>
      <c r="K41" s="1"/>
      <c r="L41" s="1"/>
      <c r="M41" s="1"/>
      <c r="N41" s="1"/>
      <c r="O41" s="1"/>
      <c r="P41" s="1"/>
      <c r="Q41" s="1"/>
      <c r="R41" s="1"/>
      <c r="S41" s="1"/>
    </row>
    <row r="42" spans="1:19" ht="20.25" customHeight="1">
      <c r="A42" s="58"/>
      <c r="B42" s="59"/>
      <c r="C42" s="38"/>
      <c r="D42" s="74"/>
      <c r="E42" s="19"/>
      <c r="F42" s="16"/>
      <c r="G42" s="34"/>
      <c r="H42" s="69"/>
      <c r="I42" s="28"/>
      <c r="K42" s="1"/>
      <c r="L42" s="1"/>
      <c r="M42" s="1"/>
      <c r="N42" s="1"/>
      <c r="O42" s="1"/>
      <c r="P42" s="1"/>
      <c r="Q42" s="1"/>
      <c r="R42" s="1"/>
      <c r="S42" s="1"/>
    </row>
    <row r="43" spans="1:19" ht="20.25" customHeight="1">
      <c r="A43" s="58"/>
      <c r="B43" s="59"/>
      <c r="C43" s="4"/>
      <c r="D43" s="8"/>
      <c r="E43" s="19"/>
      <c r="F43" s="19"/>
      <c r="G43" s="34"/>
      <c r="H43" s="69"/>
      <c r="I43" s="28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0.25" customHeight="1">
      <c r="A44" s="58"/>
      <c r="B44" s="59"/>
      <c r="C44" s="4"/>
      <c r="D44" s="8"/>
      <c r="E44" s="19"/>
      <c r="F44" s="16"/>
      <c r="G44" s="34"/>
      <c r="H44" s="69"/>
      <c r="I44" s="28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0.25" customHeight="1">
      <c r="A45" s="58"/>
      <c r="B45" s="59"/>
      <c r="C45" s="4"/>
      <c r="D45" s="8"/>
      <c r="E45" s="19"/>
      <c r="F45" s="16"/>
      <c r="G45" s="34"/>
      <c r="H45" s="69"/>
      <c r="I45" s="28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0.25" customHeight="1">
      <c r="A46" s="58"/>
      <c r="B46" s="59"/>
      <c r="C46" s="4"/>
      <c r="D46" s="8"/>
      <c r="E46" s="19"/>
      <c r="F46" s="16"/>
      <c r="G46" s="34"/>
      <c r="H46" s="69"/>
      <c r="I46" s="28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0.25" customHeight="1">
      <c r="A47" s="58"/>
      <c r="B47" s="59"/>
      <c r="C47" s="38"/>
      <c r="D47" s="8"/>
      <c r="E47" s="19"/>
      <c r="F47" s="16"/>
      <c r="G47" s="61"/>
      <c r="H47" s="25"/>
      <c r="I47" s="28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0.25" customHeight="1">
      <c r="A48" s="58"/>
      <c r="B48" s="59"/>
      <c r="C48" s="4"/>
      <c r="D48" s="8"/>
      <c r="E48" s="19"/>
      <c r="F48" s="16"/>
      <c r="G48" s="61"/>
      <c r="H48" s="25"/>
      <c r="I48" s="28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0.25" customHeight="1">
      <c r="A49" s="56">
        <f>A7+A12+A17+A22+A25+A34+A37+A39</f>
        <v>628905295</v>
      </c>
      <c r="B49" s="57"/>
      <c r="C49" s="80"/>
      <c r="D49" s="39" t="s">
        <v>114</v>
      </c>
      <c r="E49" s="24">
        <f>E7+E12+E17+E22+E25+E34+E37+E39</f>
        <v>705637000</v>
      </c>
      <c r="F49" s="45">
        <f>F7+F12+F17+F22+F25+F34+F37+F39</f>
        <v>641845000</v>
      </c>
      <c r="G49" s="45">
        <f>G7+G12+G17+G22+G25+G34+G37+G39</f>
        <v>63792000</v>
      </c>
      <c r="H49" s="26">
        <f>G49/F49</f>
        <v>0.09938848164276422</v>
      </c>
      <c r="I49" s="52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3:19" ht="16.5">
      <c r="C50" s="1"/>
      <c r="D50" s="1"/>
      <c r="E50" s="14"/>
      <c r="F50" s="13"/>
      <c r="G50" s="1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3:19" ht="16.5">
      <c r="C51" s="1"/>
      <c r="D51" s="1"/>
      <c r="E51" s="14"/>
      <c r="F51" s="13"/>
      <c r="G51" s="1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3:19" ht="16.5">
      <c r="C52" s="1"/>
      <c r="D52" s="1"/>
      <c r="E52" s="14"/>
      <c r="F52" s="13"/>
      <c r="G52" s="1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3:19" ht="16.5">
      <c r="C53" s="1"/>
      <c r="D53" s="1"/>
      <c r="E53" s="14"/>
      <c r="F53" s="13"/>
      <c r="G53" s="1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3:19" ht="16.5">
      <c r="C54" s="1"/>
      <c r="D54" s="1"/>
      <c r="E54" s="14"/>
      <c r="F54" s="13"/>
      <c r="G54" s="1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3:19" ht="16.5">
      <c r="C55" s="1"/>
      <c r="D55" s="1"/>
      <c r="E55" s="14"/>
      <c r="F55" s="13"/>
      <c r="G55" s="1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3:19" ht="16.5">
      <c r="C56" s="1"/>
      <c r="D56" s="1"/>
      <c r="E56" s="14"/>
      <c r="F56" s="13"/>
      <c r="G56" s="1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3:19" ht="16.5">
      <c r="C57" s="1"/>
      <c r="D57" s="1"/>
      <c r="E57" s="14"/>
      <c r="F57" s="13"/>
      <c r="G57" s="1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3:19" ht="16.5">
      <c r="C58" s="1"/>
      <c r="D58" s="1"/>
      <c r="E58" s="14"/>
      <c r="F58" s="13"/>
      <c r="G58" s="1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3:19" ht="16.5">
      <c r="C59" s="1"/>
      <c r="D59" s="1"/>
      <c r="E59" s="14"/>
      <c r="F59" s="13"/>
      <c r="G59" s="1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3:19" ht="16.5">
      <c r="C60" s="1"/>
      <c r="D60" s="1"/>
      <c r="E60" s="14"/>
      <c r="F60" s="13"/>
      <c r="G60" s="1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5:18" ht="16.5">
      <c r="E61" s="13"/>
      <c r="F61" s="1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5:18" ht="16.5">
      <c r="E62" s="13"/>
      <c r="F62" s="1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5:18" ht="16.5">
      <c r="E63" s="13"/>
      <c r="F63" s="1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5:18" ht="16.5">
      <c r="E64" s="13"/>
      <c r="F64" s="1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5:18" ht="16.5">
      <c r="E65" s="13"/>
      <c r="F65" s="1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5:18" ht="16.5">
      <c r="E66" s="13"/>
      <c r="F66" s="1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5:18" ht="16.5">
      <c r="E67" s="13"/>
      <c r="F67" s="1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5:18" ht="16.5">
      <c r="E68" s="13"/>
      <c r="F68" s="1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5:18" ht="16.5">
      <c r="E69" s="53"/>
      <c r="F69" s="54"/>
      <c r="N69" s="1"/>
      <c r="O69" s="1"/>
      <c r="P69" s="1"/>
      <c r="Q69" s="1"/>
      <c r="R69" s="1"/>
    </row>
    <row r="70" spans="5:18" ht="16.5">
      <c r="E70" s="13"/>
      <c r="F70" s="1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3:19" ht="16.5">
      <c r="C71" s="1"/>
      <c r="D71" s="1"/>
      <c r="E71" s="14"/>
      <c r="F71" s="13"/>
      <c r="G71" s="1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3:19" ht="16.5">
      <c r="C72" s="1"/>
      <c r="D72" s="1"/>
      <c r="E72" s="14"/>
      <c r="F72" s="13"/>
      <c r="G72" s="1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3:19" ht="16.5">
      <c r="C73" s="1"/>
      <c r="D73" s="1"/>
      <c r="E73" s="14"/>
      <c r="F73" s="13"/>
      <c r="G73" s="1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3:19" ht="16.5">
      <c r="C74" s="1"/>
      <c r="D74" s="1"/>
      <c r="E74" s="14"/>
      <c r="F74" s="13"/>
      <c r="G74" s="1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3:19" ht="16.5">
      <c r="C75" s="1"/>
      <c r="D75" s="1"/>
      <c r="E75" s="14"/>
      <c r="F75" s="13"/>
      <c r="G75" s="1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3:19" ht="16.5">
      <c r="C76" s="1"/>
      <c r="D76" s="1"/>
      <c r="E76" s="14"/>
      <c r="F76" s="13"/>
      <c r="G76" s="1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3:19" ht="16.5">
      <c r="C77" s="1"/>
      <c r="D77" s="1"/>
      <c r="E77" s="14"/>
      <c r="F77" s="13"/>
      <c r="G77" s="1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3:19" ht="16.5">
      <c r="C78" s="1"/>
      <c r="D78" s="1"/>
      <c r="E78" s="14"/>
      <c r="F78" s="13"/>
      <c r="G78" s="1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3:19" ht="16.5">
      <c r="C79" s="1"/>
      <c r="D79" s="1"/>
      <c r="E79" s="14"/>
      <c r="F79" s="13"/>
      <c r="G79" s="1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3:19" ht="16.5">
      <c r="C80" s="1"/>
      <c r="D80" s="1"/>
      <c r="E80" s="14"/>
      <c r="F80" s="13"/>
      <c r="G80" s="1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3:19" ht="16.5">
      <c r="C81" s="1"/>
      <c r="D81" s="1"/>
      <c r="E81" s="14"/>
      <c r="F81" s="13"/>
      <c r="G81" s="1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3:19" ht="16.5">
      <c r="C82" s="1"/>
      <c r="D82" s="1"/>
      <c r="E82" s="14"/>
      <c r="F82" s="13"/>
      <c r="G82" s="13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3:19" ht="16.5">
      <c r="C83" s="1"/>
      <c r="D83" s="1"/>
      <c r="E83" s="14"/>
      <c r="F83" s="13"/>
      <c r="G83" s="1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3:19" ht="16.5">
      <c r="C84" s="1"/>
      <c r="D84" s="1"/>
      <c r="E84" s="14"/>
      <c r="F84" s="13"/>
      <c r="G84" s="1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3:19" ht="16.5">
      <c r="C85" s="1"/>
      <c r="D85" s="1"/>
      <c r="E85" s="14"/>
      <c r="F85" s="13"/>
      <c r="G85" s="13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3:19" ht="16.5">
      <c r="C86" s="1"/>
      <c r="D86" s="1"/>
      <c r="E86" s="14"/>
      <c r="F86" s="13"/>
      <c r="G86" s="1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3:19" ht="16.5">
      <c r="C87" s="1"/>
      <c r="D87" s="1"/>
      <c r="E87" s="14"/>
      <c r="F87" s="13"/>
      <c r="G87" s="13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3:19" ht="16.5">
      <c r="C88" s="1"/>
      <c r="D88" s="1"/>
      <c r="E88" s="14"/>
      <c r="F88" s="13"/>
      <c r="G88" s="13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3:19" ht="16.5">
      <c r="C89" s="1"/>
      <c r="D89" s="1"/>
      <c r="E89" s="14"/>
      <c r="F89" s="13"/>
      <c r="G89" s="13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3:19" ht="16.5">
      <c r="C90" s="1"/>
      <c r="D90" s="1"/>
      <c r="E90" s="14"/>
      <c r="F90" s="13"/>
      <c r="G90" s="1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3:19" ht="16.5">
      <c r="C91" s="1"/>
      <c r="D91" s="1"/>
      <c r="E91" s="14"/>
      <c r="F91" s="13"/>
      <c r="G91" s="1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3:19" ht="16.5">
      <c r="C92" s="1"/>
      <c r="D92" s="1"/>
      <c r="E92" s="14"/>
      <c r="F92" s="13"/>
      <c r="G92" s="13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3:19" ht="16.5">
      <c r="C93" s="1"/>
      <c r="D93" s="1"/>
      <c r="E93" s="14"/>
      <c r="F93" s="13"/>
      <c r="G93" s="13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3:19" ht="16.5">
      <c r="C94" s="1"/>
      <c r="D94" s="1"/>
      <c r="E94" s="14"/>
      <c r="F94" s="13"/>
      <c r="G94" s="13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3:19" ht="16.5">
      <c r="C95" s="1"/>
      <c r="D95" s="1"/>
      <c r="E95" s="14"/>
      <c r="F95" s="13"/>
      <c r="G95" s="13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3:19" ht="16.5">
      <c r="C96" s="1"/>
      <c r="D96" s="1"/>
      <c r="E96" s="14"/>
      <c r="F96" s="13"/>
      <c r="G96" s="13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3:19" ht="16.5">
      <c r="C97" s="1"/>
      <c r="D97" s="1"/>
      <c r="E97" s="14"/>
      <c r="F97" s="13"/>
      <c r="G97" s="13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3:19" ht="16.5">
      <c r="C98" s="1"/>
      <c r="D98" s="1"/>
      <c r="E98" s="14"/>
      <c r="F98" s="13"/>
      <c r="G98" s="13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3:19" ht="16.5">
      <c r="C99" s="1"/>
      <c r="D99" s="1"/>
      <c r="E99" s="14"/>
      <c r="F99" s="13"/>
      <c r="G99" s="13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3:19" ht="16.5">
      <c r="C100" s="1"/>
      <c r="D100" s="1"/>
      <c r="E100" s="14"/>
      <c r="F100" s="13"/>
      <c r="G100" s="13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3:19" ht="16.5">
      <c r="C101" s="1"/>
      <c r="D101" s="1"/>
      <c r="E101" s="14"/>
      <c r="F101" s="13"/>
      <c r="G101" s="13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3:19" ht="16.5">
      <c r="C102" s="1"/>
      <c r="D102" s="1"/>
      <c r="E102" s="14"/>
      <c r="F102" s="13"/>
      <c r="G102" s="13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3:19" ht="16.5">
      <c r="C103" s="1"/>
      <c r="D103" s="1"/>
      <c r="E103" s="14"/>
      <c r="F103" s="13"/>
      <c r="G103" s="13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3:19" ht="16.5">
      <c r="C104" s="1"/>
      <c r="D104" s="1"/>
      <c r="E104" s="14"/>
      <c r="F104" s="13"/>
      <c r="G104" s="13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3:19" ht="16.5">
      <c r="C105" s="1"/>
      <c r="D105" s="1"/>
      <c r="E105" s="14"/>
      <c r="F105" s="13"/>
      <c r="G105" s="13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3:19" ht="16.5">
      <c r="C106" s="1"/>
      <c r="D106" s="1"/>
      <c r="E106" s="14"/>
      <c r="F106" s="13"/>
      <c r="G106" s="13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3:19" ht="16.5">
      <c r="C107" s="1"/>
      <c r="D107" s="1"/>
      <c r="E107" s="14"/>
      <c r="F107" s="13"/>
      <c r="G107" s="13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3:19" ht="16.5">
      <c r="C108" s="1"/>
      <c r="D108" s="1"/>
      <c r="E108" s="14"/>
      <c r="F108" s="13"/>
      <c r="G108" s="13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3:19" ht="16.5">
      <c r="C109" s="1"/>
      <c r="D109" s="1"/>
      <c r="E109" s="14"/>
      <c r="F109" s="13"/>
      <c r="G109" s="1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3:19" ht="16.5">
      <c r="C110" s="1"/>
      <c r="D110" s="1"/>
      <c r="E110" s="14"/>
      <c r="F110" s="13"/>
      <c r="G110" s="1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3:19" ht="16.5">
      <c r="C111" s="1"/>
      <c r="D111" s="1"/>
      <c r="E111" s="14"/>
      <c r="F111" s="13"/>
      <c r="G111" s="1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3:19" ht="16.5">
      <c r="C112" s="1"/>
      <c r="D112" s="1"/>
      <c r="E112" s="14"/>
      <c r="F112" s="13"/>
      <c r="G112" s="1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3:19" ht="16.5">
      <c r="C113" s="1"/>
      <c r="D113" s="1"/>
      <c r="E113" s="14"/>
      <c r="F113" s="13"/>
      <c r="G113" s="1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3:19" ht="16.5">
      <c r="C114" s="1"/>
      <c r="D114" s="1"/>
      <c r="E114" s="14"/>
      <c r="F114" s="13"/>
      <c r="G114" s="1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3:19" ht="16.5">
      <c r="C115" s="1"/>
      <c r="D115" s="1"/>
      <c r="E115" s="14"/>
      <c r="F115" s="13"/>
      <c r="G115" s="1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3:19" ht="16.5">
      <c r="C116" s="1"/>
      <c r="D116" s="1"/>
      <c r="E116" s="14"/>
      <c r="F116" s="13"/>
      <c r="G116" s="1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3:19" ht="16.5">
      <c r="C117" s="1"/>
      <c r="D117" s="1"/>
      <c r="E117" s="14"/>
      <c r="F117" s="13"/>
      <c r="G117" s="1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3:19" ht="16.5">
      <c r="C118" s="1"/>
      <c r="D118" s="1"/>
      <c r="E118" s="14"/>
      <c r="F118" s="13"/>
      <c r="G118" s="1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3:19" ht="16.5">
      <c r="C119" s="1"/>
      <c r="D119" s="1"/>
      <c r="E119" s="14"/>
      <c r="F119" s="13"/>
      <c r="G119" s="1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3:19" ht="16.5">
      <c r="C120" s="1"/>
      <c r="D120" s="1"/>
      <c r="E120" s="14"/>
      <c r="F120" s="13"/>
      <c r="G120" s="1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3:19" ht="16.5">
      <c r="C121" s="1"/>
      <c r="D121" s="1"/>
      <c r="E121" s="14"/>
      <c r="F121" s="13"/>
      <c r="G121" s="1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3:19" ht="16.5">
      <c r="C122" s="1"/>
      <c r="D122" s="1"/>
      <c r="E122" s="14"/>
      <c r="F122" s="13"/>
      <c r="G122" s="1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3:19" ht="16.5">
      <c r="C123" s="1"/>
      <c r="D123" s="1"/>
      <c r="E123" s="14"/>
      <c r="F123" s="13"/>
      <c r="G123" s="1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3:19" ht="16.5">
      <c r="C124" s="1"/>
      <c r="D124" s="1"/>
      <c r="E124" s="14"/>
      <c r="F124" s="13"/>
      <c r="G124" s="1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3:19" ht="16.5">
      <c r="C125" s="1"/>
      <c r="D125" s="1"/>
      <c r="E125" s="14"/>
      <c r="F125" s="13"/>
      <c r="G125" s="1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3:19" ht="16.5">
      <c r="C126" s="1"/>
      <c r="D126" s="1"/>
      <c r="E126" s="14"/>
      <c r="F126" s="13"/>
      <c r="G126" s="1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3:19" ht="16.5">
      <c r="C127" s="1"/>
      <c r="D127" s="1"/>
      <c r="E127" s="14"/>
      <c r="F127" s="13"/>
      <c r="G127" s="1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3:19" ht="16.5">
      <c r="C128" s="1"/>
      <c r="D128" s="1"/>
      <c r="E128" s="14"/>
      <c r="F128" s="13"/>
      <c r="G128" s="1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3:19" ht="16.5">
      <c r="C129" s="1"/>
      <c r="D129" s="1"/>
      <c r="E129" s="14"/>
      <c r="F129" s="13"/>
      <c r="G129" s="1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3:19" ht="16.5">
      <c r="C130" s="1"/>
      <c r="D130" s="1"/>
      <c r="E130" s="14"/>
      <c r="F130" s="13"/>
      <c r="G130" s="1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3:19" ht="16.5">
      <c r="C131" s="1"/>
      <c r="D131" s="1"/>
      <c r="E131" s="14"/>
      <c r="F131" s="13"/>
      <c r="G131" s="1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3:19" ht="16.5">
      <c r="C132" s="1"/>
      <c r="D132" s="1"/>
      <c r="E132" s="14"/>
      <c r="F132" s="13"/>
      <c r="G132" s="1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3:19" ht="16.5">
      <c r="C133" s="1"/>
      <c r="D133" s="1"/>
      <c r="E133" s="14"/>
      <c r="F133" s="13"/>
      <c r="G133" s="1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3:19" ht="16.5">
      <c r="C134" s="1"/>
      <c r="D134" s="1"/>
      <c r="E134" s="14"/>
      <c r="F134" s="13"/>
      <c r="G134" s="1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3:19" ht="16.5">
      <c r="C135" s="1"/>
      <c r="D135" s="1"/>
      <c r="E135" s="14"/>
      <c r="F135" s="13"/>
      <c r="G135" s="1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3:19" ht="16.5">
      <c r="C136" s="1"/>
      <c r="D136" s="1"/>
      <c r="E136" s="14"/>
      <c r="F136" s="13"/>
      <c r="G136" s="1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3:19" ht="16.5">
      <c r="C137" s="1"/>
      <c r="D137" s="1"/>
      <c r="E137" s="14"/>
      <c r="F137" s="13"/>
      <c r="G137" s="1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3:19" ht="16.5">
      <c r="C138" s="1"/>
      <c r="D138" s="1"/>
      <c r="E138" s="14"/>
      <c r="F138" s="13"/>
      <c r="G138" s="13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3:19" ht="16.5">
      <c r="C139" s="1"/>
      <c r="D139" s="1"/>
      <c r="E139" s="14"/>
      <c r="F139" s="13"/>
      <c r="G139" s="1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3:19" ht="16.5">
      <c r="C140" s="1"/>
      <c r="D140" s="1"/>
      <c r="E140" s="14"/>
      <c r="F140" s="13"/>
      <c r="G140" s="1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3:19" ht="16.5">
      <c r="C141" s="1"/>
      <c r="D141" s="1"/>
      <c r="E141" s="14"/>
      <c r="F141" s="13"/>
      <c r="G141" s="1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3:19" ht="16.5">
      <c r="C142" s="1"/>
      <c r="D142" s="1"/>
      <c r="E142" s="14"/>
      <c r="F142" s="13"/>
      <c r="G142" s="1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3:19" ht="16.5">
      <c r="C143" s="1"/>
      <c r="D143" s="1"/>
      <c r="E143" s="14"/>
      <c r="F143" s="13"/>
      <c r="G143" s="1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3:19" ht="16.5">
      <c r="C144" s="1"/>
      <c r="D144" s="1"/>
      <c r="E144" s="14"/>
      <c r="F144" s="13"/>
      <c r="G144" s="1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3:19" ht="16.5">
      <c r="C145" s="1"/>
      <c r="D145" s="1"/>
      <c r="E145" s="14"/>
      <c r="F145" s="13"/>
      <c r="G145" s="1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3:19" ht="16.5">
      <c r="C146" s="1"/>
      <c r="D146" s="1"/>
      <c r="E146" s="14"/>
      <c r="F146" s="13"/>
      <c r="G146" s="1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3:19" ht="16.5">
      <c r="C147" s="1"/>
      <c r="D147" s="1"/>
      <c r="E147" s="14"/>
      <c r="F147" s="13"/>
      <c r="G147" s="1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3:19" ht="16.5">
      <c r="C148" s="1"/>
      <c r="D148" s="1"/>
      <c r="E148" s="14"/>
      <c r="F148" s="13"/>
      <c r="G148" s="1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3:19" ht="16.5">
      <c r="C149" s="1"/>
      <c r="D149" s="1"/>
      <c r="E149" s="14"/>
      <c r="F149" s="13"/>
      <c r="G149" s="1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3:19" ht="16.5">
      <c r="C150" s="1"/>
      <c r="D150" s="1"/>
      <c r="E150" s="14"/>
      <c r="F150" s="13"/>
      <c r="G150" s="1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3:19" ht="16.5">
      <c r="C151" s="1"/>
      <c r="D151" s="1"/>
      <c r="E151" s="14"/>
      <c r="F151" s="13"/>
      <c r="G151" s="1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3:19" ht="16.5">
      <c r="C152" s="1"/>
      <c r="D152" s="1"/>
      <c r="E152" s="14"/>
      <c r="F152" s="13"/>
      <c r="G152" s="1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3:19" ht="16.5">
      <c r="C153" s="1"/>
      <c r="D153" s="1"/>
      <c r="E153" s="14"/>
      <c r="F153" s="13"/>
      <c r="G153" s="1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3:19" ht="16.5">
      <c r="C154" s="1"/>
      <c r="D154" s="1"/>
      <c r="E154" s="14"/>
      <c r="F154" s="13"/>
      <c r="G154" s="1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3:19" ht="16.5">
      <c r="C155" s="1"/>
      <c r="D155" s="1"/>
      <c r="E155" s="14"/>
      <c r="F155" s="13"/>
      <c r="G155" s="1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3:19" ht="16.5">
      <c r="C156" s="1"/>
      <c r="D156" s="1"/>
      <c r="E156" s="14"/>
      <c r="F156" s="13"/>
      <c r="G156" s="1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3:19" ht="16.5">
      <c r="C157" s="1"/>
      <c r="D157" s="1"/>
      <c r="E157" s="14"/>
      <c r="F157" s="13"/>
      <c r="G157" s="1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3:19" ht="16.5">
      <c r="C158" s="1"/>
      <c r="D158" s="1"/>
      <c r="E158" s="14"/>
      <c r="F158" s="13"/>
      <c r="G158" s="1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3:19" ht="16.5">
      <c r="C159" s="1"/>
      <c r="D159" s="1"/>
      <c r="E159" s="14"/>
      <c r="F159" s="13"/>
      <c r="G159" s="1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3:19" ht="16.5">
      <c r="C160" s="1"/>
      <c r="D160" s="1"/>
      <c r="E160" s="14"/>
      <c r="F160" s="13"/>
      <c r="G160" s="1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3:19" ht="16.5">
      <c r="C161" s="1"/>
      <c r="D161" s="1"/>
      <c r="E161" s="14"/>
      <c r="F161" s="13"/>
      <c r="G161" s="1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3:19" ht="16.5">
      <c r="C162" s="1"/>
      <c r="D162" s="1"/>
      <c r="E162" s="14"/>
      <c r="F162" s="13"/>
      <c r="G162" s="1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3:19" ht="16.5">
      <c r="C163" s="1"/>
      <c r="D163" s="1"/>
      <c r="E163" s="14"/>
      <c r="F163" s="13"/>
      <c r="G163" s="1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3:19" ht="16.5">
      <c r="C164" s="1"/>
      <c r="D164" s="1"/>
      <c r="E164" s="14"/>
      <c r="F164" s="13"/>
      <c r="G164" s="1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3:19" ht="16.5">
      <c r="C165" s="1"/>
      <c r="D165" s="1"/>
      <c r="E165" s="14"/>
      <c r="F165" s="13"/>
      <c r="G165" s="1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3:19" ht="16.5">
      <c r="C166" s="1"/>
      <c r="D166" s="1"/>
      <c r="E166" s="14"/>
      <c r="F166" s="13"/>
      <c r="G166" s="1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3:19" ht="16.5">
      <c r="C167" s="1"/>
      <c r="D167" s="1"/>
      <c r="E167" s="14"/>
      <c r="F167" s="13"/>
      <c r="G167" s="1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3:19" ht="16.5">
      <c r="C168" s="1"/>
      <c r="D168" s="1"/>
      <c r="E168" s="14"/>
      <c r="F168" s="13"/>
      <c r="G168" s="1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3:19" ht="16.5">
      <c r="C169" s="1"/>
      <c r="D169" s="1"/>
      <c r="E169" s="14"/>
      <c r="F169" s="13"/>
      <c r="G169" s="1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3:19" ht="16.5">
      <c r="C170" s="1"/>
      <c r="D170" s="1"/>
      <c r="E170" s="14"/>
      <c r="F170" s="13"/>
      <c r="G170" s="1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3:19" ht="16.5">
      <c r="C171" s="1"/>
      <c r="D171" s="1"/>
      <c r="E171" s="14"/>
      <c r="F171" s="13"/>
      <c r="G171" s="1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3:19" ht="16.5">
      <c r="C172" s="1"/>
      <c r="D172" s="1"/>
      <c r="E172" s="14"/>
      <c r="F172" s="13"/>
      <c r="G172" s="1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3:19" ht="16.5">
      <c r="C173" s="1"/>
      <c r="D173" s="1"/>
      <c r="E173" s="14"/>
      <c r="F173" s="13"/>
      <c r="G173" s="1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3:19" ht="16.5">
      <c r="C174" s="1"/>
      <c r="D174" s="1"/>
      <c r="E174" s="14"/>
      <c r="F174" s="13"/>
      <c r="G174" s="1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3:19" ht="16.5">
      <c r="C175" s="1"/>
      <c r="D175" s="1"/>
      <c r="E175" s="14"/>
      <c r="F175" s="13"/>
      <c r="G175" s="1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3:19" ht="16.5">
      <c r="C176" s="1"/>
      <c r="D176" s="1"/>
      <c r="E176" s="14"/>
      <c r="F176" s="13"/>
      <c r="G176" s="1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3:19" ht="16.5">
      <c r="C177" s="1"/>
      <c r="D177" s="1"/>
      <c r="E177" s="14"/>
      <c r="F177" s="13"/>
      <c r="G177" s="1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3:19" ht="16.5">
      <c r="C178" s="1"/>
      <c r="D178" s="1"/>
      <c r="E178" s="14"/>
      <c r="F178" s="13"/>
      <c r="G178" s="1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3:19" ht="16.5">
      <c r="C179" s="1"/>
      <c r="D179" s="1"/>
      <c r="E179" s="14"/>
      <c r="F179" s="13"/>
      <c r="G179" s="1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3:19" ht="16.5">
      <c r="C180" s="1"/>
      <c r="D180" s="1"/>
      <c r="E180" s="14"/>
      <c r="F180" s="13"/>
      <c r="G180" s="1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3:19" ht="16.5">
      <c r="C181" s="1"/>
      <c r="D181" s="1"/>
      <c r="E181" s="14"/>
      <c r="F181" s="13"/>
      <c r="G181" s="1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3:19" ht="16.5">
      <c r="C182" s="1"/>
      <c r="D182" s="1"/>
      <c r="E182" s="14"/>
      <c r="F182" s="13"/>
      <c r="G182" s="1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3:19" ht="16.5">
      <c r="C183" s="1"/>
      <c r="D183" s="1"/>
      <c r="E183" s="14"/>
      <c r="F183" s="13"/>
      <c r="G183" s="1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3:19" ht="16.5">
      <c r="C184" s="1"/>
      <c r="D184" s="1"/>
      <c r="E184" s="14"/>
      <c r="F184" s="13"/>
      <c r="G184" s="1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3:19" ht="16.5">
      <c r="C185" s="1"/>
      <c r="D185" s="1"/>
      <c r="E185" s="14"/>
      <c r="F185" s="13"/>
      <c r="G185" s="1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3:19" ht="16.5">
      <c r="C186" s="1"/>
      <c r="D186" s="1"/>
      <c r="E186" s="14"/>
      <c r="F186" s="13"/>
      <c r="G186" s="1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3:19" ht="16.5">
      <c r="C187" s="1"/>
      <c r="D187" s="1"/>
      <c r="E187" s="14"/>
      <c r="F187" s="13"/>
      <c r="G187" s="1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3:19" ht="16.5">
      <c r="C188" s="1"/>
      <c r="D188" s="1"/>
      <c r="E188" s="14"/>
      <c r="F188" s="13"/>
      <c r="G188" s="1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3:19" ht="16.5">
      <c r="C189" s="1"/>
      <c r="D189" s="1"/>
      <c r="E189" s="14"/>
      <c r="F189" s="13"/>
      <c r="G189" s="1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3:19" ht="16.5">
      <c r="C190" s="1"/>
      <c r="D190" s="1"/>
      <c r="E190" s="14"/>
      <c r="F190" s="13"/>
      <c r="G190" s="1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3:19" ht="16.5">
      <c r="C191" s="1"/>
      <c r="D191" s="1"/>
      <c r="E191" s="14"/>
      <c r="F191" s="13"/>
      <c r="G191" s="1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3:19" ht="16.5">
      <c r="C192" s="1"/>
      <c r="D192" s="1"/>
      <c r="E192" s="14"/>
      <c r="F192" s="13"/>
      <c r="G192" s="1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3:19" ht="16.5">
      <c r="C193" s="1"/>
      <c r="D193" s="1"/>
      <c r="E193" s="14"/>
      <c r="F193" s="13"/>
      <c r="G193" s="1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3:19" ht="16.5">
      <c r="C194" s="1"/>
      <c r="D194" s="1"/>
      <c r="E194" s="14"/>
      <c r="F194" s="13"/>
      <c r="G194" s="1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3:19" ht="16.5">
      <c r="C195" s="1"/>
      <c r="D195" s="1"/>
      <c r="E195" s="14"/>
      <c r="F195" s="13"/>
      <c r="G195" s="1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3:19" ht="16.5">
      <c r="C196" s="1"/>
      <c r="D196" s="1"/>
      <c r="E196" s="14"/>
      <c r="F196" s="13"/>
      <c r="G196" s="1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3:19" ht="16.5">
      <c r="C197" s="1"/>
      <c r="D197" s="1"/>
      <c r="E197" s="14"/>
      <c r="F197" s="13"/>
      <c r="G197" s="1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3:19" ht="16.5">
      <c r="C198" s="1"/>
      <c r="D198" s="1"/>
      <c r="E198" s="14"/>
      <c r="F198" s="13"/>
      <c r="G198" s="1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3:19" ht="16.5">
      <c r="C199" s="1"/>
      <c r="D199" s="1"/>
      <c r="E199" s="14"/>
      <c r="F199" s="13"/>
      <c r="G199" s="1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3:19" ht="16.5">
      <c r="C200" s="1"/>
      <c r="D200" s="1"/>
      <c r="E200" s="14"/>
      <c r="F200" s="13"/>
      <c r="G200" s="1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3:19" ht="16.5">
      <c r="C201" s="1"/>
      <c r="D201" s="1"/>
      <c r="E201" s="14"/>
      <c r="F201" s="13"/>
      <c r="G201" s="1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3:19" ht="16.5">
      <c r="C202" s="1"/>
      <c r="D202" s="1"/>
      <c r="E202" s="14"/>
      <c r="F202" s="13"/>
      <c r="G202" s="1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3:19" ht="16.5">
      <c r="C203" s="1"/>
      <c r="D203" s="1"/>
      <c r="E203" s="14"/>
      <c r="F203" s="13"/>
      <c r="G203" s="1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3:19" ht="16.5">
      <c r="C204" s="1"/>
      <c r="D204" s="1"/>
      <c r="E204" s="14"/>
      <c r="F204" s="13"/>
      <c r="G204" s="1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3:19" ht="16.5">
      <c r="C205" s="1"/>
      <c r="D205" s="1"/>
      <c r="E205" s="14"/>
      <c r="F205" s="13"/>
      <c r="G205" s="1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3:19" ht="16.5">
      <c r="C206" s="1"/>
      <c r="D206" s="1"/>
      <c r="E206" s="14"/>
      <c r="F206" s="13"/>
      <c r="G206" s="1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3:19" ht="16.5">
      <c r="C207" s="1"/>
      <c r="D207" s="1"/>
      <c r="E207" s="14"/>
      <c r="F207" s="13"/>
      <c r="G207" s="1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3:19" ht="16.5">
      <c r="C208" s="1"/>
      <c r="D208" s="1"/>
      <c r="E208" s="14"/>
      <c r="F208" s="13"/>
      <c r="G208" s="1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3:19" ht="16.5">
      <c r="C209" s="1"/>
      <c r="D209" s="1"/>
      <c r="E209" s="14"/>
      <c r="F209" s="13"/>
      <c r="G209" s="1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3:19" ht="16.5">
      <c r="C210" s="1"/>
      <c r="D210" s="1"/>
      <c r="E210" s="14"/>
      <c r="F210" s="13"/>
      <c r="G210" s="1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3:19" ht="16.5">
      <c r="C211" s="1"/>
      <c r="D211" s="1"/>
      <c r="E211" s="14"/>
      <c r="F211" s="13"/>
      <c r="G211" s="1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3:19" ht="16.5">
      <c r="C212" s="1"/>
      <c r="D212" s="1"/>
      <c r="E212" s="14"/>
      <c r="F212" s="13"/>
      <c r="G212" s="1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3:19" ht="16.5">
      <c r="C213" s="1"/>
      <c r="D213" s="1"/>
      <c r="E213" s="14"/>
      <c r="F213" s="13"/>
      <c r="G213" s="1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3:19" ht="16.5">
      <c r="C214" s="1"/>
      <c r="D214" s="1"/>
      <c r="E214" s="14"/>
      <c r="F214" s="13"/>
      <c r="G214" s="1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3:19" ht="16.5">
      <c r="C215" s="1"/>
      <c r="D215" s="1"/>
      <c r="E215" s="14"/>
      <c r="F215" s="13"/>
      <c r="G215" s="1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3:19" ht="16.5">
      <c r="C216" s="1"/>
      <c r="D216" s="1"/>
      <c r="E216" s="14"/>
      <c r="F216" s="13"/>
      <c r="G216" s="1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3:19" ht="16.5">
      <c r="C217" s="1"/>
      <c r="D217" s="1"/>
      <c r="E217" s="14"/>
      <c r="F217" s="13"/>
      <c r="G217" s="1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3:19" ht="16.5">
      <c r="C218" s="1"/>
      <c r="D218" s="1"/>
      <c r="E218" s="14"/>
      <c r="F218" s="13"/>
      <c r="G218" s="1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3:19" ht="16.5">
      <c r="C219" s="1"/>
      <c r="D219" s="1"/>
      <c r="E219" s="14"/>
      <c r="F219" s="13"/>
      <c r="G219" s="1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3:19" ht="16.5">
      <c r="C220" s="1"/>
      <c r="D220" s="1"/>
      <c r="E220" s="14"/>
      <c r="F220" s="13"/>
      <c r="G220" s="1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3:19" ht="16.5">
      <c r="C221" s="1"/>
      <c r="D221" s="1"/>
      <c r="E221" s="14"/>
      <c r="F221" s="13"/>
      <c r="G221" s="1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3:19" ht="16.5">
      <c r="C222" s="1"/>
      <c r="D222" s="1"/>
      <c r="E222" s="14"/>
      <c r="F222" s="13"/>
      <c r="G222" s="1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3:19" ht="16.5">
      <c r="C223" s="1"/>
      <c r="D223" s="1"/>
      <c r="E223" s="14"/>
      <c r="F223" s="13"/>
      <c r="G223" s="1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3:19" ht="16.5">
      <c r="C224" s="1"/>
      <c r="D224" s="1"/>
      <c r="E224" s="14"/>
      <c r="F224" s="13"/>
      <c r="G224" s="1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3:19" ht="16.5">
      <c r="C225" s="1"/>
      <c r="D225" s="1"/>
      <c r="E225" s="14"/>
      <c r="F225" s="13"/>
      <c r="G225" s="1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3:19" ht="16.5">
      <c r="C226" s="1"/>
      <c r="D226" s="1"/>
      <c r="E226" s="14"/>
      <c r="F226" s="13"/>
      <c r="G226" s="1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3:19" ht="16.5">
      <c r="C227" s="1"/>
      <c r="D227" s="1"/>
      <c r="E227" s="14"/>
      <c r="F227" s="13"/>
      <c r="G227" s="1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3:19" ht="16.5">
      <c r="C228" s="1"/>
      <c r="D228" s="1"/>
      <c r="E228" s="14"/>
      <c r="F228" s="13"/>
      <c r="G228" s="1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3:19" ht="16.5">
      <c r="C229" s="1"/>
      <c r="D229" s="1"/>
      <c r="E229" s="14"/>
      <c r="F229" s="13"/>
      <c r="G229" s="1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3:19" ht="16.5">
      <c r="C230" s="1"/>
      <c r="D230" s="1"/>
      <c r="E230" s="14"/>
      <c r="F230" s="13"/>
      <c r="G230" s="1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3:19" ht="16.5">
      <c r="C231" s="1"/>
      <c r="D231" s="1"/>
      <c r="E231" s="14"/>
      <c r="F231" s="13"/>
      <c r="G231" s="1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3:19" ht="16.5">
      <c r="C232" s="1"/>
      <c r="D232" s="1"/>
      <c r="E232" s="14"/>
      <c r="F232" s="13"/>
      <c r="G232" s="1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3:19" ht="16.5">
      <c r="C233" s="1"/>
      <c r="D233" s="1"/>
      <c r="E233" s="14"/>
      <c r="F233" s="13"/>
      <c r="G233" s="1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3:19" ht="16.5">
      <c r="C234" s="1"/>
      <c r="D234" s="1"/>
      <c r="E234" s="14"/>
      <c r="F234" s="13"/>
      <c r="G234" s="1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3:19" ht="16.5">
      <c r="C235" s="1"/>
      <c r="D235" s="1"/>
      <c r="E235" s="14"/>
      <c r="F235" s="13"/>
      <c r="G235" s="1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3:19" ht="16.5">
      <c r="C236" s="1"/>
      <c r="D236" s="1"/>
      <c r="E236" s="14"/>
      <c r="F236" s="13"/>
      <c r="G236" s="1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3:19" ht="16.5">
      <c r="C237" s="1"/>
      <c r="D237" s="1"/>
      <c r="E237" s="14"/>
      <c r="F237" s="13"/>
      <c r="G237" s="1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3:19" ht="16.5">
      <c r="C238" s="1"/>
      <c r="D238" s="1"/>
      <c r="E238" s="14"/>
      <c r="F238" s="13"/>
      <c r="G238" s="1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3:19" ht="16.5">
      <c r="C239" s="1"/>
      <c r="D239" s="1"/>
      <c r="E239" s="14"/>
      <c r="F239" s="13"/>
      <c r="G239" s="1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3:19" ht="16.5">
      <c r="C240" s="1"/>
      <c r="D240" s="1"/>
      <c r="E240" s="14"/>
      <c r="F240" s="13"/>
      <c r="G240" s="1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3:19" ht="16.5">
      <c r="C241" s="1"/>
      <c r="D241" s="1"/>
      <c r="E241" s="14"/>
      <c r="F241" s="13"/>
      <c r="G241" s="1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3:19" ht="16.5">
      <c r="C242" s="1"/>
      <c r="D242" s="1"/>
      <c r="E242" s="14"/>
      <c r="F242" s="13"/>
      <c r="G242" s="1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3:19" ht="16.5">
      <c r="C243" s="1"/>
      <c r="D243" s="1"/>
      <c r="E243" s="14"/>
      <c r="F243" s="13"/>
      <c r="G243" s="1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3:19" ht="16.5">
      <c r="C244" s="1"/>
      <c r="D244" s="1"/>
      <c r="E244" s="14"/>
      <c r="F244" s="13"/>
      <c r="G244" s="1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3:19" ht="16.5">
      <c r="C245" s="1"/>
      <c r="D245" s="1"/>
      <c r="E245" s="14"/>
      <c r="F245" s="13"/>
      <c r="G245" s="1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3:19" ht="16.5">
      <c r="C246" s="1"/>
      <c r="D246" s="1"/>
      <c r="E246" s="14"/>
      <c r="F246" s="13"/>
      <c r="G246" s="1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3:19" ht="16.5">
      <c r="C247" s="1"/>
      <c r="D247" s="1"/>
      <c r="E247" s="14"/>
      <c r="F247" s="13"/>
      <c r="G247" s="1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3:19" ht="16.5">
      <c r="C248" s="1"/>
      <c r="D248" s="1"/>
      <c r="E248" s="14"/>
      <c r="F248" s="13"/>
      <c r="G248" s="1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3:19" ht="16.5">
      <c r="C249" s="1"/>
      <c r="D249" s="1"/>
      <c r="E249" s="14"/>
      <c r="F249" s="13"/>
      <c r="G249" s="1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3:19" ht="16.5">
      <c r="C250" s="1"/>
      <c r="D250" s="1"/>
      <c r="E250" s="14"/>
      <c r="F250" s="13"/>
      <c r="G250" s="1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3:19" ht="16.5">
      <c r="C251" s="1"/>
      <c r="D251" s="1"/>
      <c r="E251" s="14"/>
      <c r="F251" s="13"/>
      <c r="G251" s="1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3:19" ht="16.5">
      <c r="C252" s="1"/>
      <c r="D252" s="1"/>
      <c r="E252" s="14"/>
      <c r="F252" s="13"/>
      <c r="G252" s="1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3:19" ht="16.5">
      <c r="C253" s="1"/>
      <c r="D253" s="1"/>
      <c r="E253" s="14"/>
      <c r="F253" s="13"/>
      <c r="G253" s="1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3:19" ht="16.5">
      <c r="C254" s="1"/>
      <c r="D254" s="1"/>
      <c r="E254" s="14"/>
      <c r="F254" s="13"/>
      <c r="G254" s="1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3:19" ht="16.5">
      <c r="C255" s="1"/>
      <c r="D255" s="1"/>
      <c r="E255" s="14"/>
      <c r="F255" s="13"/>
      <c r="G255" s="1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3:19" ht="16.5">
      <c r="C256" s="1"/>
      <c r="D256" s="1"/>
      <c r="E256" s="14"/>
      <c r="F256" s="13"/>
      <c r="G256" s="1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3:19" ht="16.5">
      <c r="C257" s="1"/>
      <c r="D257" s="1"/>
      <c r="E257" s="14"/>
      <c r="F257" s="13"/>
      <c r="G257" s="1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3:19" ht="16.5">
      <c r="C258" s="1"/>
      <c r="D258" s="1"/>
      <c r="E258" s="14"/>
      <c r="F258" s="13"/>
      <c r="G258" s="1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3:19" ht="16.5">
      <c r="C259" s="1"/>
      <c r="D259" s="1"/>
      <c r="E259" s="14"/>
      <c r="F259" s="13"/>
      <c r="G259" s="1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3:19" ht="16.5">
      <c r="C260" s="1"/>
      <c r="D260" s="1"/>
      <c r="E260" s="14"/>
      <c r="F260" s="13"/>
      <c r="G260" s="1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3:19" ht="16.5">
      <c r="C261" s="1"/>
      <c r="D261" s="1"/>
      <c r="E261" s="14"/>
      <c r="F261" s="13"/>
      <c r="G261" s="1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3:19" ht="16.5">
      <c r="C262" s="1"/>
      <c r="D262" s="1"/>
      <c r="E262" s="14"/>
      <c r="F262" s="13"/>
      <c r="G262" s="1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3:19" ht="16.5">
      <c r="C263" s="1"/>
      <c r="D263" s="1"/>
      <c r="E263" s="14"/>
      <c r="F263" s="13"/>
      <c r="G263" s="1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3:19" ht="16.5">
      <c r="C264" s="1"/>
      <c r="D264" s="1"/>
      <c r="E264" s="14"/>
      <c r="F264" s="13"/>
      <c r="G264" s="1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3:19" ht="16.5">
      <c r="C265" s="1"/>
      <c r="D265" s="1"/>
      <c r="E265" s="14"/>
      <c r="F265" s="13"/>
      <c r="G265" s="1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3:19" ht="16.5">
      <c r="C266" s="1"/>
      <c r="D266" s="1"/>
      <c r="E266" s="14"/>
      <c r="F266" s="13"/>
      <c r="G266" s="1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3:19" ht="16.5">
      <c r="C267" s="1"/>
      <c r="D267" s="1"/>
      <c r="E267" s="14"/>
      <c r="F267" s="13"/>
      <c r="G267" s="1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3:19" ht="16.5">
      <c r="C268" s="1"/>
      <c r="D268" s="1"/>
      <c r="E268" s="14"/>
      <c r="F268" s="13"/>
      <c r="G268" s="1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3:19" ht="16.5">
      <c r="C269" s="1"/>
      <c r="D269" s="1"/>
      <c r="E269" s="14"/>
      <c r="F269" s="13"/>
      <c r="G269" s="1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3:19" ht="16.5">
      <c r="C270" s="1"/>
      <c r="D270" s="1"/>
      <c r="E270" s="14"/>
      <c r="F270" s="13"/>
      <c r="G270" s="1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3:19" ht="16.5">
      <c r="C271" s="1"/>
      <c r="D271" s="1"/>
      <c r="E271" s="14"/>
      <c r="F271" s="13"/>
      <c r="G271" s="1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3:19" ht="16.5">
      <c r="C272" s="1"/>
      <c r="D272" s="1"/>
      <c r="E272" s="14"/>
      <c r="F272" s="13"/>
      <c r="G272" s="1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3:19" ht="16.5">
      <c r="C273" s="1"/>
      <c r="D273" s="1"/>
      <c r="E273" s="14"/>
      <c r="F273" s="13"/>
      <c r="G273" s="1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3:19" ht="16.5">
      <c r="C274" s="1"/>
      <c r="D274" s="1"/>
      <c r="E274" s="14"/>
      <c r="F274" s="13"/>
      <c r="G274" s="1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3:19" ht="16.5">
      <c r="C275" s="1"/>
      <c r="D275" s="1"/>
      <c r="E275" s="14"/>
      <c r="F275" s="13"/>
      <c r="G275" s="1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3:19" ht="16.5">
      <c r="C276" s="1"/>
      <c r="D276" s="1"/>
      <c r="E276" s="14"/>
      <c r="F276" s="13"/>
      <c r="G276" s="1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3:19" ht="16.5">
      <c r="C277" s="1"/>
      <c r="D277" s="1"/>
      <c r="E277" s="14"/>
      <c r="F277" s="13"/>
      <c r="G277" s="1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3:19" ht="16.5">
      <c r="C278" s="1"/>
      <c r="D278" s="1"/>
      <c r="E278" s="14"/>
      <c r="F278" s="13"/>
      <c r="G278" s="1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3:19" ht="16.5">
      <c r="C279" s="1"/>
      <c r="D279" s="1"/>
      <c r="E279" s="14"/>
      <c r="F279" s="13"/>
      <c r="G279" s="1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3:19" ht="16.5">
      <c r="C280" s="1"/>
      <c r="D280" s="1"/>
      <c r="E280" s="14"/>
      <c r="F280" s="13"/>
      <c r="G280" s="1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3:19" ht="16.5">
      <c r="C281" s="1"/>
      <c r="D281" s="1"/>
      <c r="E281" s="14"/>
      <c r="F281" s="13"/>
      <c r="G281" s="1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3:19" ht="16.5">
      <c r="C282" s="1"/>
      <c r="D282" s="1"/>
      <c r="E282" s="14"/>
      <c r="F282" s="13"/>
      <c r="G282" s="1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3:19" ht="16.5">
      <c r="C283" s="1"/>
      <c r="D283" s="1"/>
      <c r="E283" s="14"/>
      <c r="F283" s="13"/>
      <c r="G283" s="1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3:19" ht="16.5">
      <c r="C284" s="1"/>
      <c r="D284" s="1"/>
      <c r="E284" s="14"/>
      <c r="F284" s="13"/>
      <c r="G284" s="1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3:19" ht="16.5">
      <c r="C285" s="1"/>
      <c r="D285" s="1"/>
      <c r="E285" s="14"/>
      <c r="F285" s="13"/>
      <c r="G285" s="1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3:19" ht="16.5">
      <c r="C286" s="1"/>
      <c r="D286" s="1"/>
      <c r="E286" s="14"/>
      <c r="F286" s="13"/>
      <c r="G286" s="1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3:19" ht="16.5">
      <c r="C287" s="1"/>
      <c r="D287" s="1"/>
      <c r="E287" s="14"/>
      <c r="F287" s="13"/>
      <c r="G287" s="1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3:19" ht="16.5">
      <c r="C288" s="1"/>
      <c r="D288" s="1"/>
      <c r="E288" s="14"/>
      <c r="F288" s="13"/>
      <c r="G288" s="1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3:19" ht="16.5">
      <c r="C289" s="1"/>
      <c r="D289" s="1"/>
      <c r="E289" s="14"/>
      <c r="F289" s="13"/>
      <c r="G289" s="1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3:19" ht="16.5">
      <c r="C290" s="1"/>
      <c r="D290" s="1"/>
      <c r="E290" s="14"/>
      <c r="F290" s="13"/>
      <c r="G290" s="1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3:19" ht="16.5">
      <c r="C291" s="1"/>
      <c r="D291" s="1"/>
      <c r="E291" s="14"/>
      <c r="F291" s="13"/>
      <c r="G291" s="1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3:19" ht="16.5">
      <c r="C292" s="1"/>
      <c r="D292" s="1"/>
      <c r="E292" s="14"/>
      <c r="F292" s="13"/>
      <c r="G292" s="1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3:19" ht="16.5">
      <c r="C293" s="1"/>
      <c r="D293" s="1"/>
      <c r="E293" s="14"/>
      <c r="F293" s="13"/>
      <c r="G293" s="1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3:19" ht="16.5">
      <c r="C294" s="1"/>
      <c r="D294" s="1"/>
      <c r="E294" s="14"/>
      <c r="F294" s="13"/>
      <c r="G294" s="1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3:19" ht="16.5">
      <c r="C295" s="1"/>
      <c r="D295" s="1"/>
      <c r="E295" s="14"/>
      <c r="F295" s="13"/>
      <c r="G295" s="1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3:19" ht="16.5">
      <c r="C296" s="1"/>
      <c r="D296" s="1"/>
      <c r="E296" s="14"/>
      <c r="F296" s="13"/>
      <c r="G296" s="1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3:19" ht="16.5">
      <c r="C297" s="1"/>
      <c r="D297" s="1"/>
      <c r="E297" s="14"/>
      <c r="F297" s="13"/>
      <c r="G297" s="1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3:19" ht="16.5">
      <c r="C298" s="1"/>
      <c r="D298" s="1"/>
      <c r="E298" s="14"/>
      <c r="F298" s="13"/>
      <c r="G298" s="1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3:19" ht="16.5">
      <c r="C299" s="1"/>
      <c r="D299" s="1"/>
      <c r="E299" s="14"/>
      <c r="F299" s="13"/>
      <c r="G299" s="1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3:19" ht="16.5">
      <c r="C300" s="1"/>
      <c r="D300" s="1"/>
      <c r="E300" s="14"/>
      <c r="F300" s="13"/>
      <c r="G300" s="1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3:19" ht="16.5">
      <c r="C301" s="1"/>
      <c r="D301" s="1"/>
      <c r="E301" s="14"/>
      <c r="F301" s="13"/>
      <c r="G301" s="1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3:19" ht="16.5">
      <c r="C302" s="1"/>
      <c r="D302" s="1"/>
      <c r="E302" s="14"/>
      <c r="F302" s="13"/>
      <c r="G302" s="1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3:19" ht="16.5">
      <c r="C303" s="1"/>
      <c r="D303" s="1"/>
      <c r="E303" s="14"/>
      <c r="F303" s="13"/>
      <c r="G303" s="1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3:19" ht="16.5">
      <c r="C304" s="1"/>
      <c r="D304" s="1"/>
      <c r="E304" s="14"/>
      <c r="F304" s="13"/>
      <c r="G304" s="1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3:19" ht="16.5">
      <c r="C305" s="1"/>
      <c r="D305" s="1"/>
      <c r="E305" s="14"/>
      <c r="F305" s="13"/>
      <c r="G305" s="1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3:19" ht="16.5">
      <c r="C306" s="1"/>
      <c r="D306" s="1"/>
      <c r="E306" s="14"/>
      <c r="F306" s="13"/>
      <c r="G306" s="1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3:19" ht="16.5">
      <c r="C307" s="1"/>
      <c r="D307" s="1"/>
      <c r="E307" s="14"/>
      <c r="F307" s="13"/>
      <c r="G307" s="1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3:19" ht="16.5">
      <c r="C308" s="1"/>
      <c r="D308" s="1"/>
      <c r="E308" s="14"/>
      <c r="F308" s="13"/>
      <c r="G308" s="1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3:19" ht="16.5">
      <c r="C309" s="1"/>
      <c r="D309" s="1"/>
      <c r="E309" s="14"/>
      <c r="F309" s="13"/>
      <c r="G309" s="1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3:19" ht="16.5">
      <c r="C310" s="1"/>
      <c r="D310" s="1"/>
      <c r="E310" s="14"/>
      <c r="F310" s="13"/>
      <c r="G310" s="1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3:19" ht="16.5">
      <c r="C311" s="1"/>
      <c r="D311" s="1"/>
      <c r="E311" s="14"/>
      <c r="F311" s="13"/>
      <c r="G311" s="1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3:19" ht="16.5">
      <c r="C312" s="1"/>
      <c r="D312" s="1"/>
      <c r="E312" s="14"/>
      <c r="F312" s="13"/>
      <c r="G312" s="1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3:19" ht="16.5">
      <c r="C313" s="1"/>
      <c r="D313" s="1"/>
      <c r="E313" s="14"/>
      <c r="F313" s="13"/>
      <c r="G313" s="1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3:19" ht="16.5">
      <c r="C314" s="1"/>
      <c r="D314" s="1"/>
      <c r="E314" s="14"/>
      <c r="F314" s="13"/>
      <c r="G314" s="1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3:19" ht="16.5">
      <c r="C315" s="1"/>
      <c r="D315" s="1"/>
      <c r="E315" s="14"/>
      <c r="F315" s="13"/>
      <c r="G315" s="1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3:19" ht="16.5">
      <c r="C316" s="1"/>
      <c r="D316" s="1"/>
      <c r="E316" s="14"/>
      <c r="F316" s="13"/>
      <c r="G316" s="1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3:19" ht="16.5">
      <c r="C317" s="1"/>
      <c r="D317" s="1"/>
      <c r="E317" s="14"/>
      <c r="F317" s="13"/>
      <c r="G317" s="1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3:19" ht="16.5">
      <c r="C318" s="1"/>
      <c r="D318" s="1"/>
      <c r="E318" s="14"/>
      <c r="F318" s="13"/>
      <c r="G318" s="1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3:19" ht="16.5">
      <c r="C319" s="1"/>
      <c r="D319" s="1"/>
      <c r="E319" s="14"/>
      <c r="F319" s="13"/>
      <c r="G319" s="1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3:19" ht="16.5">
      <c r="C320" s="1"/>
      <c r="D320" s="1"/>
      <c r="E320" s="14"/>
      <c r="F320" s="13"/>
      <c r="G320" s="1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3:19" ht="16.5">
      <c r="C321" s="1"/>
      <c r="D321" s="1"/>
      <c r="E321" s="14"/>
      <c r="F321" s="13"/>
      <c r="G321" s="1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3:19" ht="16.5">
      <c r="C322" s="1"/>
      <c r="D322" s="1"/>
      <c r="E322" s="14"/>
      <c r="F322" s="13"/>
      <c r="G322" s="1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3:19" ht="16.5">
      <c r="C323" s="1"/>
      <c r="D323" s="1"/>
      <c r="E323" s="14"/>
      <c r="F323" s="13"/>
      <c r="G323" s="1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3:19" ht="16.5">
      <c r="C324" s="1"/>
      <c r="D324" s="1"/>
      <c r="E324" s="14"/>
      <c r="F324" s="13"/>
      <c r="G324" s="1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3:19" ht="16.5">
      <c r="C325" s="1"/>
      <c r="D325" s="1"/>
      <c r="E325" s="14"/>
      <c r="F325" s="13"/>
      <c r="G325" s="1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3:19" ht="16.5">
      <c r="C326" s="1"/>
      <c r="D326" s="1"/>
      <c r="E326" s="14"/>
      <c r="F326" s="13"/>
      <c r="G326" s="1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3:19" ht="16.5">
      <c r="C327" s="1"/>
      <c r="D327" s="1"/>
      <c r="E327" s="14"/>
      <c r="F327" s="13"/>
      <c r="G327" s="1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3:19" ht="16.5">
      <c r="C328" s="1"/>
      <c r="D328" s="1"/>
      <c r="E328" s="14"/>
      <c r="F328" s="13"/>
      <c r="G328" s="1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3:19" ht="16.5">
      <c r="C329" s="1"/>
      <c r="D329" s="1"/>
      <c r="E329" s="14"/>
      <c r="F329" s="13"/>
      <c r="G329" s="1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3:19" ht="16.5">
      <c r="C330" s="1"/>
      <c r="D330" s="1"/>
      <c r="E330" s="14"/>
      <c r="F330" s="13"/>
      <c r="G330" s="1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3:19" ht="16.5">
      <c r="C331" s="1"/>
      <c r="D331" s="1"/>
      <c r="E331" s="14"/>
      <c r="F331" s="13"/>
      <c r="G331" s="1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3:19" ht="16.5">
      <c r="C332" s="1"/>
      <c r="D332" s="1"/>
      <c r="E332" s="14"/>
      <c r="F332" s="13"/>
      <c r="G332" s="1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3:19" ht="16.5">
      <c r="C333" s="1"/>
      <c r="D333" s="1"/>
      <c r="E333" s="14"/>
      <c r="F333" s="13"/>
      <c r="G333" s="1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3:19" ht="16.5">
      <c r="C334" s="1"/>
      <c r="D334" s="1"/>
      <c r="E334" s="14"/>
      <c r="F334" s="13"/>
      <c r="G334" s="1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3:19" ht="16.5">
      <c r="C335" s="1"/>
      <c r="D335" s="1"/>
      <c r="E335" s="14"/>
      <c r="F335" s="13"/>
      <c r="G335" s="1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3:19" ht="16.5">
      <c r="C336" s="1"/>
      <c r="D336" s="1"/>
      <c r="E336" s="14"/>
      <c r="F336" s="13"/>
      <c r="G336" s="1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3:19" ht="16.5">
      <c r="C337" s="1"/>
      <c r="D337" s="1"/>
      <c r="E337" s="14"/>
      <c r="F337" s="13"/>
      <c r="G337" s="1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3:19" ht="16.5">
      <c r="C338" s="1"/>
      <c r="D338" s="1"/>
      <c r="E338" s="14"/>
      <c r="F338" s="13"/>
      <c r="G338" s="1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3:19" ht="16.5">
      <c r="C339" s="1"/>
      <c r="D339" s="1"/>
      <c r="E339" s="14"/>
      <c r="F339" s="13"/>
      <c r="G339" s="1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3:19" ht="16.5">
      <c r="C340" s="1"/>
      <c r="D340" s="1"/>
      <c r="E340" s="14"/>
      <c r="F340" s="13"/>
      <c r="G340" s="1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3:19" ht="16.5">
      <c r="C341" s="1"/>
      <c r="D341" s="1"/>
      <c r="E341" s="14"/>
      <c r="F341" s="13"/>
      <c r="G341" s="1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3:19" ht="16.5">
      <c r="C342" s="1"/>
      <c r="D342" s="1"/>
      <c r="E342" s="14"/>
      <c r="F342" s="13"/>
      <c r="G342" s="1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3:19" ht="16.5">
      <c r="C343" s="1"/>
      <c r="D343" s="1"/>
      <c r="E343" s="14"/>
      <c r="F343" s="13"/>
      <c r="G343" s="1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3:19" ht="16.5">
      <c r="C344" s="1"/>
      <c r="D344" s="1"/>
      <c r="E344" s="14"/>
      <c r="F344" s="13"/>
      <c r="G344" s="1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3:19" ht="16.5">
      <c r="C345" s="1"/>
      <c r="D345" s="1"/>
      <c r="E345" s="14"/>
      <c r="F345" s="13"/>
      <c r="G345" s="1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3:19" ht="16.5">
      <c r="C346" s="1"/>
      <c r="D346" s="1"/>
      <c r="E346" s="14"/>
      <c r="F346" s="13"/>
      <c r="G346" s="1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3:19" ht="16.5">
      <c r="C347" s="1"/>
      <c r="D347" s="1"/>
      <c r="E347" s="14"/>
      <c r="F347" s="13"/>
      <c r="G347" s="1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3:19" ht="16.5">
      <c r="C348" s="1"/>
      <c r="D348" s="1"/>
      <c r="E348" s="14"/>
      <c r="F348" s="13"/>
      <c r="G348" s="1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3:19" ht="16.5">
      <c r="C349" s="1"/>
      <c r="D349" s="1"/>
      <c r="E349" s="14"/>
      <c r="F349" s="13"/>
      <c r="G349" s="1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3:19" ht="16.5">
      <c r="C350" s="1"/>
      <c r="D350" s="1"/>
      <c r="E350" s="14"/>
      <c r="F350" s="13"/>
      <c r="G350" s="1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3:19" ht="16.5">
      <c r="C351" s="1"/>
      <c r="D351" s="1"/>
      <c r="E351" s="14"/>
      <c r="F351" s="13"/>
      <c r="G351" s="1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3:19" ht="16.5">
      <c r="C352" s="1"/>
      <c r="D352" s="1"/>
      <c r="E352" s="14"/>
      <c r="F352" s="13"/>
      <c r="G352" s="1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3:19" ht="16.5">
      <c r="C353" s="1"/>
      <c r="D353" s="1"/>
      <c r="E353" s="14"/>
      <c r="F353" s="13"/>
      <c r="G353" s="1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3:19" ht="16.5">
      <c r="C354" s="1"/>
      <c r="D354" s="1"/>
      <c r="E354" s="14"/>
      <c r="F354" s="13"/>
      <c r="G354" s="1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3:19" ht="16.5">
      <c r="C355" s="1"/>
      <c r="D355" s="1"/>
      <c r="E355" s="14"/>
      <c r="F355" s="13"/>
      <c r="G355" s="1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3:19" ht="16.5">
      <c r="C356" s="1"/>
      <c r="D356" s="1"/>
      <c r="E356" s="14"/>
      <c r="F356" s="13"/>
      <c r="G356" s="1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3:19" ht="16.5">
      <c r="C357" s="1"/>
      <c r="D357" s="1"/>
      <c r="E357" s="14"/>
      <c r="F357" s="13"/>
      <c r="G357" s="1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3:19" ht="16.5">
      <c r="C358" s="1"/>
      <c r="D358" s="1"/>
      <c r="E358" s="14"/>
      <c r="F358" s="13"/>
      <c r="G358" s="1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3:19" ht="16.5">
      <c r="C359" s="1"/>
      <c r="D359" s="1"/>
      <c r="E359" s="14"/>
      <c r="F359" s="13"/>
      <c r="G359" s="1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3:19" ht="16.5">
      <c r="C360" s="1"/>
      <c r="D360" s="1"/>
      <c r="E360" s="14"/>
      <c r="F360" s="13"/>
      <c r="G360" s="1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3:19" ht="16.5">
      <c r="C361" s="1"/>
      <c r="D361" s="1"/>
      <c r="E361" s="14"/>
      <c r="F361" s="13"/>
      <c r="G361" s="1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3:19" ht="16.5">
      <c r="C362" s="1"/>
      <c r="D362" s="1"/>
      <c r="E362" s="14"/>
      <c r="F362" s="13"/>
      <c r="G362" s="1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3:19" ht="16.5">
      <c r="C363" s="1"/>
      <c r="D363" s="1"/>
      <c r="E363" s="14"/>
      <c r="F363" s="13"/>
      <c r="G363" s="1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3:19" ht="16.5">
      <c r="C364" s="1"/>
      <c r="D364" s="1"/>
      <c r="E364" s="14"/>
      <c r="F364" s="13"/>
      <c r="G364" s="1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3:19" ht="16.5">
      <c r="C365" s="1"/>
      <c r="D365" s="1"/>
      <c r="E365" s="14"/>
      <c r="F365" s="13"/>
      <c r="G365" s="1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3:19" ht="16.5">
      <c r="C366" s="1"/>
      <c r="D366" s="1"/>
      <c r="E366" s="14"/>
      <c r="F366" s="13"/>
      <c r="G366" s="1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3:19" ht="16.5">
      <c r="C367" s="1"/>
      <c r="D367" s="1"/>
      <c r="E367" s="14"/>
      <c r="F367" s="13"/>
      <c r="G367" s="1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3:19" ht="16.5">
      <c r="C368" s="1"/>
      <c r="D368" s="1"/>
      <c r="E368" s="14"/>
      <c r="F368" s="13"/>
      <c r="G368" s="1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3:19" ht="16.5">
      <c r="C369" s="1"/>
      <c r="D369" s="1"/>
      <c r="E369" s="14"/>
      <c r="F369" s="13"/>
      <c r="G369" s="1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3:19" ht="16.5">
      <c r="C370" s="1"/>
      <c r="D370" s="1"/>
      <c r="E370" s="14"/>
      <c r="F370" s="13"/>
      <c r="G370" s="1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3:19" ht="16.5">
      <c r="C371" s="1"/>
      <c r="D371" s="1"/>
      <c r="E371" s="14"/>
      <c r="F371" s="13"/>
      <c r="G371" s="1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3:19" ht="16.5">
      <c r="C372" s="1"/>
      <c r="D372" s="1"/>
      <c r="E372" s="14"/>
      <c r="F372" s="13"/>
      <c r="G372" s="1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3:19" ht="16.5">
      <c r="C373" s="1"/>
      <c r="D373" s="1"/>
      <c r="E373" s="14"/>
      <c r="F373" s="13"/>
      <c r="G373" s="1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3:19" ht="16.5">
      <c r="C374" s="1"/>
      <c r="D374" s="1"/>
      <c r="E374" s="14"/>
      <c r="F374" s="13"/>
      <c r="G374" s="1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3:19" ht="16.5">
      <c r="C375" s="1"/>
      <c r="D375" s="1"/>
      <c r="E375" s="14"/>
      <c r="F375" s="13"/>
      <c r="G375" s="1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3:19" ht="16.5">
      <c r="C376" s="1"/>
      <c r="D376" s="1"/>
      <c r="E376" s="14"/>
      <c r="F376" s="13"/>
      <c r="G376" s="1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3:19" ht="16.5">
      <c r="C377" s="1"/>
      <c r="D377" s="1"/>
      <c r="E377" s="14"/>
      <c r="F377" s="13"/>
      <c r="G377" s="1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3:19" ht="16.5">
      <c r="C378" s="1"/>
      <c r="D378" s="1"/>
      <c r="E378" s="14"/>
      <c r="F378" s="13"/>
      <c r="G378" s="1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3:19" ht="16.5">
      <c r="C379" s="1"/>
      <c r="D379" s="1"/>
      <c r="E379" s="14"/>
      <c r="F379" s="13"/>
      <c r="G379" s="1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3:19" ht="16.5">
      <c r="C380" s="1"/>
      <c r="D380" s="1"/>
      <c r="E380" s="14"/>
      <c r="F380" s="13"/>
      <c r="G380" s="1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3:19" ht="16.5">
      <c r="C381" s="1"/>
      <c r="D381" s="1"/>
      <c r="E381" s="14"/>
      <c r="F381" s="13"/>
      <c r="G381" s="1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3:19" ht="16.5">
      <c r="C382" s="1"/>
      <c r="D382" s="1"/>
      <c r="E382" s="14"/>
      <c r="F382" s="13"/>
      <c r="G382" s="1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3:19" ht="16.5">
      <c r="C383" s="1"/>
      <c r="D383" s="1"/>
      <c r="E383" s="14"/>
      <c r="F383" s="13"/>
      <c r="G383" s="1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3:19" ht="16.5">
      <c r="C384" s="1"/>
      <c r="D384" s="1"/>
      <c r="E384" s="14"/>
      <c r="F384" s="13"/>
      <c r="G384" s="1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3:19" ht="16.5">
      <c r="C385" s="1"/>
      <c r="D385" s="1"/>
      <c r="E385" s="14"/>
      <c r="F385" s="13"/>
      <c r="G385" s="1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3:19" ht="16.5">
      <c r="C386" s="1"/>
      <c r="D386" s="1"/>
      <c r="E386" s="14"/>
      <c r="F386" s="13"/>
      <c r="G386" s="1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</sheetData>
  <sheetProtection/>
  <mergeCells count="20">
    <mergeCell ref="B30:D30"/>
    <mergeCell ref="E30:E31"/>
    <mergeCell ref="A26:I26"/>
    <mergeCell ref="A27:I27"/>
    <mergeCell ref="A28:H28"/>
    <mergeCell ref="A5:A6"/>
    <mergeCell ref="B5:D5"/>
    <mergeCell ref="E5:E6"/>
    <mergeCell ref="F5:F6"/>
    <mergeCell ref="G5:H5"/>
    <mergeCell ref="F30:F31"/>
    <mergeCell ref="G30:H30"/>
    <mergeCell ref="A1:I1"/>
    <mergeCell ref="A2:I2"/>
    <mergeCell ref="I5:I6"/>
    <mergeCell ref="C6:D6"/>
    <mergeCell ref="A3:H3"/>
    <mergeCell ref="I30:I31"/>
    <mergeCell ref="C31:D31"/>
    <mergeCell ref="A30:A31"/>
  </mergeCells>
  <printOptions horizontalCentered="1"/>
  <pageMargins left="0.35433070866141736" right="0.35433070866141736" top="0.7874015748031497" bottom="0.5905511811023623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6"/>
  <sheetViews>
    <sheetView showGridLines="0" zoomScalePageLayoutView="0" workbookViewId="0" topLeftCell="A1">
      <selection activeCell="E14" sqref="E14"/>
    </sheetView>
  </sheetViews>
  <sheetFormatPr defaultColWidth="9.00390625" defaultRowHeight="16.5"/>
  <cols>
    <col min="1" max="1" width="16.00390625" style="53" customWidth="1"/>
    <col min="2" max="2" width="6.875" style="54" customWidth="1"/>
    <col min="3" max="3" width="4.375" style="54" customWidth="1"/>
    <col min="4" max="4" width="17.00390625" style="54" customWidth="1"/>
    <col min="5" max="5" width="16.125" style="54" customWidth="1"/>
    <col min="6" max="6" width="17.50390625" style="53" customWidth="1"/>
    <col min="7" max="7" width="16.25390625" style="85" customWidth="1"/>
    <col min="8" max="8" width="11.00390625" style="54" customWidth="1"/>
    <col min="9" max="9" width="29.125" style="54" customWidth="1"/>
    <col min="10" max="10" width="14.875" style="54" customWidth="1"/>
    <col min="11" max="16384" width="9.00390625" style="54" customWidth="1"/>
  </cols>
  <sheetData>
    <row r="1" spans="3:19" ht="16.5">
      <c r="C1" s="107" t="s">
        <v>122</v>
      </c>
      <c r="D1" s="107"/>
      <c r="E1" s="107"/>
      <c r="F1" s="107"/>
      <c r="G1" s="107"/>
      <c r="H1" s="107"/>
      <c r="I1" s="3"/>
      <c r="J1" s="3"/>
      <c r="K1" s="1"/>
      <c r="L1" s="1"/>
      <c r="M1" s="1"/>
      <c r="N1" s="1"/>
      <c r="O1" s="1"/>
      <c r="P1" s="1"/>
      <c r="Q1" s="1"/>
      <c r="R1" s="1"/>
      <c r="S1" s="1"/>
    </row>
    <row r="2" spans="3:19" ht="16.5">
      <c r="C2" s="109" t="s">
        <v>123</v>
      </c>
      <c r="D2" s="109"/>
      <c r="E2" s="109"/>
      <c r="F2" s="109"/>
      <c r="G2" s="109"/>
      <c r="H2" s="109"/>
      <c r="I2" s="3"/>
      <c r="J2" s="3"/>
      <c r="K2" s="1"/>
      <c r="L2" s="1"/>
      <c r="M2" s="1"/>
      <c r="N2" s="1"/>
      <c r="O2" s="1"/>
      <c r="P2" s="1"/>
      <c r="Q2" s="1"/>
      <c r="R2" s="1"/>
      <c r="S2" s="1"/>
    </row>
    <row r="3" spans="3:19" ht="16.5">
      <c r="C3" s="109" t="s">
        <v>124</v>
      </c>
      <c r="D3" s="109"/>
      <c r="E3" s="109"/>
      <c r="F3" s="109"/>
      <c r="G3" s="109"/>
      <c r="H3" s="109"/>
      <c r="I3" s="3" t="s">
        <v>42</v>
      </c>
      <c r="J3" s="3"/>
      <c r="K3" s="1"/>
      <c r="L3" s="1"/>
      <c r="M3" s="1"/>
      <c r="N3" s="1"/>
      <c r="O3" s="1"/>
      <c r="P3" s="1"/>
      <c r="Q3" s="1"/>
      <c r="R3" s="1"/>
      <c r="S3" s="1"/>
    </row>
    <row r="4" spans="3:19" ht="15.75" customHeight="1">
      <c r="C4" s="1"/>
      <c r="D4" s="2"/>
      <c r="E4" s="3"/>
      <c r="F4" s="15"/>
      <c r="G4" s="81"/>
      <c r="I4" s="1" t="s">
        <v>20</v>
      </c>
      <c r="K4" s="1"/>
      <c r="L4" s="1"/>
      <c r="M4" s="1"/>
      <c r="N4" s="1"/>
      <c r="O4" s="1"/>
      <c r="P4" s="1"/>
      <c r="Q4" s="1"/>
      <c r="R4" s="1"/>
      <c r="S4" s="1"/>
    </row>
    <row r="5" spans="1:19" ht="35.25" customHeight="1">
      <c r="A5" s="103" t="s">
        <v>41</v>
      </c>
      <c r="B5" s="115" t="s">
        <v>40</v>
      </c>
      <c r="C5" s="117"/>
      <c r="D5" s="116"/>
      <c r="E5" s="118" t="s">
        <v>43</v>
      </c>
      <c r="F5" s="103" t="s">
        <v>44</v>
      </c>
      <c r="G5" s="105" t="s">
        <v>21</v>
      </c>
      <c r="H5" s="106"/>
      <c r="I5" s="111" t="s">
        <v>22</v>
      </c>
      <c r="K5" s="1"/>
      <c r="L5" s="1"/>
      <c r="M5" s="1"/>
      <c r="N5" s="1"/>
      <c r="O5" s="1"/>
      <c r="P5" s="1"/>
      <c r="Q5" s="1"/>
      <c r="R5" s="1"/>
      <c r="S5" s="1"/>
    </row>
    <row r="6" spans="1:19" ht="27.75" customHeight="1">
      <c r="A6" s="104"/>
      <c r="B6" s="55" t="s">
        <v>39</v>
      </c>
      <c r="C6" s="115" t="s">
        <v>38</v>
      </c>
      <c r="D6" s="116"/>
      <c r="E6" s="119"/>
      <c r="F6" s="104"/>
      <c r="G6" s="82" t="s">
        <v>23</v>
      </c>
      <c r="H6" s="31" t="s">
        <v>24</v>
      </c>
      <c r="I6" s="112"/>
      <c r="K6" s="1"/>
      <c r="L6" s="1"/>
      <c r="M6" s="1"/>
      <c r="N6" s="1"/>
      <c r="O6" s="1"/>
      <c r="P6" s="1"/>
      <c r="Q6" s="1"/>
      <c r="R6" s="1"/>
      <c r="S6" s="1"/>
    </row>
    <row r="7" spans="1:19" ht="20.25" customHeight="1">
      <c r="A7" s="56">
        <f>SUM(A8:A9)</f>
        <v>573737440</v>
      </c>
      <c r="B7" s="57">
        <v>4110</v>
      </c>
      <c r="C7" s="38" t="s">
        <v>25</v>
      </c>
      <c r="D7" s="8"/>
      <c r="E7" s="44">
        <f>SUM(E8:E9)</f>
        <v>620546000</v>
      </c>
      <c r="F7" s="44">
        <f>SUM(F8:F9)</f>
        <v>594580000</v>
      </c>
      <c r="G7" s="46">
        <f>E7-F7</f>
        <v>25966000</v>
      </c>
      <c r="H7" s="25">
        <f>G7/F7</f>
        <v>0.04367116283763329</v>
      </c>
      <c r="I7" s="27" t="s">
        <v>68</v>
      </c>
      <c r="K7" s="1"/>
      <c r="L7" s="1"/>
      <c r="M7" s="1"/>
      <c r="N7" s="1"/>
      <c r="O7" s="1"/>
      <c r="P7" s="1"/>
      <c r="Q7" s="1"/>
      <c r="R7" s="1"/>
      <c r="S7" s="1"/>
    </row>
    <row r="8" spans="1:19" ht="20.25" customHeight="1">
      <c r="A8" s="58">
        <v>400327421</v>
      </c>
      <c r="B8" s="59">
        <v>4111</v>
      </c>
      <c r="C8" s="4"/>
      <c r="D8" s="8" t="s">
        <v>26</v>
      </c>
      <c r="E8" s="6">
        <v>436570000</v>
      </c>
      <c r="F8" s="16">
        <v>416069297</v>
      </c>
      <c r="G8" s="46">
        <f aca="true" t="shared" si="0" ref="G8:G20">E8-F8</f>
        <v>20500703</v>
      </c>
      <c r="H8" s="25">
        <f aca="true" t="shared" si="1" ref="H8:H24">G8/F8</f>
        <v>0.04927232830640709</v>
      </c>
      <c r="I8" s="28" t="s">
        <v>69</v>
      </c>
      <c r="K8" s="4"/>
      <c r="L8" s="4"/>
      <c r="M8" s="4"/>
      <c r="N8" s="4"/>
      <c r="O8" s="4"/>
      <c r="P8" s="4"/>
      <c r="Q8" s="4"/>
      <c r="R8" s="4"/>
      <c r="S8" s="4"/>
    </row>
    <row r="9" spans="1:19" ht="20.25" customHeight="1">
      <c r="A9" s="58">
        <v>173410019</v>
      </c>
      <c r="B9" s="59">
        <v>4112</v>
      </c>
      <c r="C9" s="4"/>
      <c r="D9" s="8" t="s">
        <v>19</v>
      </c>
      <c r="E9" s="6">
        <v>183976000</v>
      </c>
      <c r="F9" s="16">
        <v>178510703</v>
      </c>
      <c r="G9" s="46">
        <f t="shared" si="0"/>
        <v>5465297</v>
      </c>
      <c r="H9" s="25">
        <f t="shared" si="1"/>
        <v>0.030616074600300018</v>
      </c>
      <c r="I9" s="28" t="s">
        <v>70</v>
      </c>
      <c r="K9" s="4"/>
      <c r="L9" s="4"/>
      <c r="M9" s="4"/>
      <c r="N9" s="4"/>
      <c r="O9" s="4"/>
      <c r="P9" s="4"/>
      <c r="Q9" s="4"/>
      <c r="R9" s="4"/>
      <c r="S9" s="4"/>
    </row>
    <row r="10" spans="1:19" ht="20.25" customHeight="1">
      <c r="A10" s="56">
        <v>1285383</v>
      </c>
      <c r="B10" s="57">
        <v>4120</v>
      </c>
      <c r="C10" s="38" t="s">
        <v>27</v>
      </c>
      <c r="D10" s="8"/>
      <c r="E10" s="47">
        <v>5232000</v>
      </c>
      <c r="F10" s="45">
        <v>4460000</v>
      </c>
      <c r="G10" s="46">
        <f t="shared" si="0"/>
        <v>772000</v>
      </c>
      <c r="H10" s="25">
        <f t="shared" si="1"/>
        <v>0.17309417040358743</v>
      </c>
      <c r="I10" s="28"/>
      <c r="K10" s="4"/>
      <c r="L10" s="4"/>
      <c r="M10" s="4"/>
      <c r="N10" s="4"/>
      <c r="O10" s="4"/>
      <c r="P10" s="4"/>
      <c r="Q10" s="4"/>
      <c r="R10" s="4"/>
      <c r="S10" s="4"/>
    </row>
    <row r="11" spans="1:19" ht="20.25" customHeight="1">
      <c r="A11" s="56">
        <v>22985968</v>
      </c>
      <c r="B11" s="57">
        <v>4130</v>
      </c>
      <c r="C11" s="38" t="s">
        <v>28</v>
      </c>
      <c r="D11" s="8"/>
      <c r="E11" s="47">
        <v>15553000</v>
      </c>
      <c r="F11" s="45">
        <v>19070000</v>
      </c>
      <c r="G11" s="46">
        <f t="shared" si="0"/>
        <v>-3517000</v>
      </c>
      <c r="H11" s="25">
        <f t="shared" si="1"/>
        <v>-0.18442579968536968</v>
      </c>
      <c r="I11" s="28" t="s">
        <v>71</v>
      </c>
      <c r="K11" s="4"/>
      <c r="L11" s="4"/>
      <c r="M11" s="4"/>
      <c r="N11" s="4"/>
      <c r="O11" s="4"/>
      <c r="P11" s="4"/>
      <c r="Q11" s="4"/>
      <c r="R11" s="4"/>
      <c r="S11" s="4"/>
    </row>
    <row r="12" spans="1:19" ht="20.25" customHeight="1">
      <c r="A12" s="56">
        <f>SUM(A13:A14)</f>
        <v>86096916</v>
      </c>
      <c r="B12" s="57">
        <v>4150</v>
      </c>
      <c r="C12" s="38" t="s">
        <v>29</v>
      </c>
      <c r="D12" s="8"/>
      <c r="E12" s="24">
        <f>SUM(E13:E14)</f>
        <v>130444000</v>
      </c>
      <c r="F12" s="24">
        <f>SUM(F13:F14)</f>
        <v>80000000</v>
      </c>
      <c r="G12" s="46">
        <f t="shared" si="0"/>
        <v>50444000</v>
      </c>
      <c r="H12" s="25">
        <f t="shared" si="1"/>
        <v>0.63055</v>
      </c>
      <c r="I12" s="28"/>
      <c r="K12" s="4"/>
      <c r="L12" s="4"/>
      <c r="M12" s="4"/>
      <c r="N12" s="4"/>
      <c r="O12" s="4"/>
      <c r="P12" s="4"/>
      <c r="Q12" s="4"/>
      <c r="R12" s="4"/>
      <c r="S12" s="4"/>
    </row>
    <row r="13" spans="1:19" ht="20.25" customHeight="1">
      <c r="A13" s="58">
        <v>85693722</v>
      </c>
      <c r="B13" s="59">
        <v>4151</v>
      </c>
      <c r="C13" s="4"/>
      <c r="D13" s="8" t="s">
        <v>30</v>
      </c>
      <c r="E13" s="40">
        <v>129444000</v>
      </c>
      <c r="F13" s="16">
        <v>76892000</v>
      </c>
      <c r="G13" s="46">
        <f t="shared" si="0"/>
        <v>52552000</v>
      </c>
      <c r="H13" s="25">
        <f t="shared" si="1"/>
        <v>0.6834521146543203</v>
      </c>
      <c r="I13" s="28" t="s">
        <v>72</v>
      </c>
      <c r="K13" s="4"/>
      <c r="L13" s="4"/>
      <c r="M13" s="4"/>
      <c r="N13" s="4"/>
      <c r="O13" s="4"/>
      <c r="P13" s="4"/>
      <c r="Q13" s="4"/>
      <c r="R13" s="4"/>
      <c r="S13" s="4"/>
    </row>
    <row r="14" spans="1:19" ht="20.25" customHeight="1">
      <c r="A14" s="58">
        <v>403194</v>
      </c>
      <c r="B14" s="59">
        <v>4152</v>
      </c>
      <c r="C14" s="4"/>
      <c r="D14" s="8" t="s">
        <v>31</v>
      </c>
      <c r="E14" s="6">
        <v>1000000</v>
      </c>
      <c r="F14" s="16">
        <v>3108000</v>
      </c>
      <c r="G14" s="46">
        <f t="shared" si="0"/>
        <v>-2108000</v>
      </c>
      <c r="H14" s="25">
        <f t="shared" si="1"/>
        <v>-0.6782496782496783</v>
      </c>
      <c r="I14" s="28" t="s">
        <v>73</v>
      </c>
      <c r="K14" s="4"/>
      <c r="L14" s="4"/>
      <c r="M14" s="4"/>
      <c r="N14" s="4"/>
      <c r="O14" s="4"/>
      <c r="P14" s="4"/>
      <c r="Q14" s="4"/>
      <c r="R14" s="4"/>
      <c r="S14" s="4"/>
    </row>
    <row r="15" spans="1:19" ht="20.25" customHeight="1">
      <c r="A15" s="56">
        <f>SUM(A16)</f>
        <v>4677035</v>
      </c>
      <c r="B15" s="57">
        <v>4170</v>
      </c>
      <c r="C15" s="38" t="s">
        <v>32</v>
      </c>
      <c r="D15" s="8"/>
      <c r="E15" s="47">
        <f>SUM(E16)</f>
        <v>5535000</v>
      </c>
      <c r="F15" s="24">
        <f>SUM(F16)</f>
        <v>5600000</v>
      </c>
      <c r="G15" s="46">
        <f t="shared" si="0"/>
        <v>-65000</v>
      </c>
      <c r="H15" s="25">
        <f t="shared" si="1"/>
        <v>-0.011607142857142858</v>
      </c>
      <c r="I15" s="28"/>
      <c r="K15" s="4"/>
      <c r="L15" s="4"/>
      <c r="M15" s="4"/>
      <c r="N15" s="4"/>
      <c r="O15" s="4"/>
      <c r="P15" s="4"/>
      <c r="Q15" s="4"/>
      <c r="R15" s="4"/>
      <c r="S15" s="4"/>
    </row>
    <row r="16" spans="1:19" ht="20.25" customHeight="1">
      <c r="A16" s="58">
        <v>4677035</v>
      </c>
      <c r="B16" s="59">
        <v>4171</v>
      </c>
      <c r="C16" s="4"/>
      <c r="D16" s="8" t="s">
        <v>33</v>
      </c>
      <c r="E16" s="6">
        <v>5535000</v>
      </c>
      <c r="F16" s="16">
        <v>5600000</v>
      </c>
      <c r="G16" s="46">
        <f t="shared" si="0"/>
        <v>-65000</v>
      </c>
      <c r="H16" s="25">
        <f t="shared" si="1"/>
        <v>-0.011607142857142858</v>
      </c>
      <c r="I16" s="28"/>
      <c r="K16" s="4"/>
      <c r="L16" s="4"/>
      <c r="M16" s="4"/>
      <c r="N16" s="4"/>
      <c r="O16" s="4"/>
      <c r="P16" s="4"/>
      <c r="Q16" s="4"/>
      <c r="R16" s="4"/>
      <c r="S16" s="4"/>
    </row>
    <row r="17" spans="1:19" ht="20.25" customHeight="1">
      <c r="A17" s="60">
        <f>SUM(A18:A20)</f>
        <v>18105102</v>
      </c>
      <c r="B17" s="55">
        <v>4190</v>
      </c>
      <c r="C17" s="38" t="s">
        <v>34</v>
      </c>
      <c r="D17" s="8"/>
      <c r="E17" s="48">
        <f>SUM(E18:E20)</f>
        <v>17541000</v>
      </c>
      <c r="F17" s="50">
        <f>SUM(F18:F20)</f>
        <v>17510000</v>
      </c>
      <c r="G17" s="46">
        <f t="shared" si="0"/>
        <v>31000</v>
      </c>
      <c r="H17" s="25">
        <f t="shared" si="1"/>
        <v>0.0017704169046259281</v>
      </c>
      <c r="I17" s="28"/>
      <c r="K17" s="4"/>
      <c r="L17" s="4"/>
      <c r="M17" s="4"/>
      <c r="N17" s="4"/>
      <c r="O17" s="4"/>
      <c r="P17" s="4"/>
      <c r="Q17" s="4"/>
      <c r="R17" s="4"/>
      <c r="S17" s="4"/>
    </row>
    <row r="18" spans="1:19" ht="20.25" customHeight="1">
      <c r="A18" s="58">
        <v>7602068</v>
      </c>
      <c r="B18" s="59">
        <v>4191</v>
      </c>
      <c r="C18" s="4"/>
      <c r="D18" s="8" t="s">
        <v>35</v>
      </c>
      <c r="E18" s="6">
        <v>8591000</v>
      </c>
      <c r="F18" s="16">
        <v>8010000</v>
      </c>
      <c r="G18" s="46">
        <f t="shared" si="0"/>
        <v>581000</v>
      </c>
      <c r="H18" s="25">
        <f t="shared" si="1"/>
        <v>0.07253433208489388</v>
      </c>
      <c r="I18" s="28"/>
      <c r="K18" s="4"/>
      <c r="L18" s="4"/>
      <c r="M18" s="4"/>
      <c r="N18" s="4"/>
      <c r="O18" s="4"/>
      <c r="P18" s="4"/>
      <c r="Q18" s="4"/>
      <c r="R18" s="4"/>
      <c r="S18" s="4"/>
    </row>
    <row r="19" spans="1:19" ht="20.25" customHeight="1">
      <c r="A19" s="58">
        <v>4141162</v>
      </c>
      <c r="B19" s="59">
        <v>4192</v>
      </c>
      <c r="C19" s="4"/>
      <c r="D19" s="8" t="s">
        <v>36</v>
      </c>
      <c r="E19" s="6">
        <v>4000000</v>
      </c>
      <c r="F19" s="16">
        <v>3500000</v>
      </c>
      <c r="G19" s="46">
        <f t="shared" si="0"/>
        <v>500000</v>
      </c>
      <c r="H19" s="25">
        <f t="shared" si="1"/>
        <v>0.14285714285714285</v>
      </c>
      <c r="I19" s="28"/>
      <c r="K19" s="4"/>
      <c r="L19" s="4"/>
      <c r="M19" s="4"/>
      <c r="N19" s="4"/>
      <c r="O19" s="4"/>
      <c r="P19" s="4"/>
      <c r="Q19" s="4"/>
      <c r="R19" s="4"/>
      <c r="S19" s="4"/>
    </row>
    <row r="20" spans="1:19" ht="20.25" customHeight="1">
      <c r="A20" s="58">
        <v>6361872</v>
      </c>
      <c r="B20" s="59">
        <v>4199</v>
      </c>
      <c r="C20" s="4"/>
      <c r="D20" s="8" t="s">
        <v>37</v>
      </c>
      <c r="E20" s="41">
        <v>4950000</v>
      </c>
      <c r="F20" s="16">
        <v>6000000</v>
      </c>
      <c r="G20" s="51">
        <f t="shared" si="0"/>
        <v>-1050000</v>
      </c>
      <c r="H20" s="25">
        <f t="shared" si="1"/>
        <v>-0.175</v>
      </c>
      <c r="I20" s="28"/>
      <c r="K20" s="4"/>
      <c r="L20" s="4"/>
      <c r="M20" s="4"/>
      <c r="N20" s="4"/>
      <c r="O20" s="4"/>
      <c r="P20" s="4"/>
      <c r="Q20" s="4"/>
      <c r="R20" s="4"/>
      <c r="S20" s="4"/>
    </row>
    <row r="21" spans="1:19" ht="18.75" customHeight="1">
      <c r="A21" s="58"/>
      <c r="B21" s="59"/>
      <c r="C21" s="4"/>
      <c r="D21" s="8"/>
      <c r="E21" s="41"/>
      <c r="F21" s="16"/>
      <c r="G21" s="61"/>
      <c r="H21" s="25"/>
      <c r="I21" s="28"/>
      <c r="K21" s="4"/>
      <c r="L21" s="4"/>
      <c r="M21" s="4"/>
      <c r="N21" s="4"/>
      <c r="O21" s="4"/>
      <c r="P21" s="4"/>
      <c r="Q21" s="4"/>
      <c r="R21" s="4"/>
      <c r="S21" s="4"/>
    </row>
    <row r="22" spans="1:19" ht="18.75" customHeight="1">
      <c r="A22" s="58"/>
      <c r="B22" s="59"/>
      <c r="C22" s="4"/>
      <c r="D22" s="8"/>
      <c r="E22" s="19"/>
      <c r="F22" s="19"/>
      <c r="G22" s="83"/>
      <c r="H22" s="25"/>
      <c r="I22" s="28"/>
      <c r="K22" s="4"/>
      <c r="L22" s="4"/>
      <c r="M22" s="4"/>
      <c r="N22" s="4"/>
      <c r="O22" s="4"/>
      <c r="P22" s="4"/>
      <c r="Q22" s="4"/>
      <c r="R22" s="4"/>
      <c r="S22" s="4"/>
    </row>
    <row r="23" spans="1:19" ht="18.75" customHeight="1">
      <c r="A23" s="58"/>
      <c r="B23" s="59"/>
      <c r="C23" s="4"/>
      <c r="D23" s="42"/>
      <c r="E23" s="50"/>
      <c r="F23" s="50"/>
      <c r="G23" s="83"/>
      <c r="H23" s="25"/>
      <c r="I23" s="28"/>
      <c r="K23" s="4"/>
      <c r="L23" s="4"/>
      <c r="M23" s="4"/>
      <c r="N23" s="4"/>
      <c r="O23" s="4"/>
      <c r="P23" s="4"/>
      <c r="Q23" s="4"/>
      <c r="R23" s="4"/>
      <c r="S23" s="4"/>
    </row>
    <row r="24" spans="1:19" ht="18.75" customHeight="1">
      <c r="A24" s="56">
        <f>A7+A10+A11+A12+A15+A17</f>
        <v>706887844</v>
      </c>
      <c r="B24" s="57"/>
      <c r="C24" s="43"/>
      <c r="D24" s="39" t="s">
        <v>75</v>
      </c>
      <c r="E24" s="32">
        <f>E7+E10+E11+E12+E15+E17</f>
        <v>794851000</v>
      </c>
      <c r="F24" s="32">
        <f>F7+F10+F11+F12+F15+F17</f>
        <v>721220000</v>
      </c>
      <c r="G24" s="84">
        <f>G7+G10+G11+G12+G15+G17</f>
        <v>73631000</v>
      </c>
      <c r="H24" s="26">
        <f t="shared" si="1"/>
        <v>0.10209228806744128</v>
      </c>
      <c r="I24" s="52"/>
      <c r="K24" s="4"/>
      <c r="L24" s="4"/>
      <c r="M24" s="4"/>
      <c r="N24" s="4"/>
      <c r="O24" s="4"/>
      <c r="P24" s="4"/>
      <c r="Q24" s="4"/>
      <c r="R24" s="4"/>
      <c r="S24" s="4"/>
    </row>
    <row r="25" spans="15:19" ht="16.5">
      <c r="O25" s="4"/>
      <c r="P25" s="4"/>
      <c r="Q25" s="4"/>
      <c r="R25" s="4"/>
      <c r="S25" s="4"/>
    </row>
    <row r="26" spans="3:19" ht="16.5">
      <c r="C26" s="4"/>
      <c r="D26" s="4"/>
      <c r="E26" s="4"/>
      <c r="F26" s="17"/>
      <c r="G26" s="86"/>
      <c r="H26" s="4"/>
      <c r="I26" s="4"/>
      <c r="K26" s="4"/>
      <c r="L26" s="4"/>
      <c r="M26" s="4"/>
      <c r="N26" s="4"/>
      <c r="O26" s="4"/>
      <c r="P26" s="4"/>
      <c r="Q26" s="4"/>
      <c r="R26" s="4"/>
      <c r="S26" s="4"/>
    </row>
    <row r="27" spans="3:19" ht="16.5">
      <c r="C27" s="4"/>
      <c r="D27" s="4"/>
      <c r="E27" s="9"/>
      <c r="F27" s="17"/>
      <c r="G27" s="87"/>
      <c r="H27" s="10"/>
      <c r="I27" s="7"/>
      <c r="K27" s="4"/>
      <c r="L27" s="4"/>
      <c r="M27" s="4"/>
      <c r="N27" s="4"/>
      <c r="O27" s="4"/>
      <c r="P27" s="4"/>
      <c r="Q27" s="4"/>
      <c r="R27" s="4"/>
      <c r="S27" s="4"/>
    </row>
    <row r="28" spans="3:19" ht="25.5">
      <c r="C28" s="1"/>
      <c r="D28" s="11"/>
      <c r="E28" s="12"/>
      <c r="F28" s="18"/>
      <c r="G28" s="88"/>
      <c r="H28" s="4"/>
      <c r="I28" s="4"/>
      <c r="K28" s="1"/>
      <c r="L28" s="1"/>
      <c r="M28" s="1"/>
      <c r="N28" s="1"/>
      <c r="O28" s="4"/>
      <c r="P28" s="4"/>
      <c r="Q28" s="4"/>
      <c r="R28" s="4"/>
      <c r="S28" s="4"/>
    </row>
    <row r="29" spans="3:19" ht="16.5">
      <c r="C29" s="1"/>
      <c r="D29" s="1"/>
      <c r="E29" s="14"/>
      <c r="F29" s="13"/>
      <c r="G29" s="88"/>
      <c r="H29" s="4"/>
      <c r="I29" s="4"/>
      <c r="K29" s="1"/>
      <c r="L29" s="1"/>
      <c r="M29" s="1"/>
      <c r="N29" s="1"/>
      <c r="O29" s="1"/>
      <c r="P29" s="1"/>
      <c r="Q29" s="1"/>
      <c r="R29" s="1"/>
      <c r="S29" s="1"/>
    </row>
    <row r="30" spans="3:19" ht="16.5">
      <c r="C30" s="1"/>
      <c r="D30" s="1"/>
      <c r="E30" s="14"/>
      <c r="F30" s="13"/>
      <c r="G30" s="88"/>
      <c r="H30" s="4"/>
      <c r="I30" s="4"/>
      <c r="K30" s="1"/>
      <c r="L30" s="1"/>
      <c r="M30" s="1"/>
      <c r="N30" s="1"/>
      <c r="O30" s="1"/>
      <c r="P30" s="1"/>
      <c r="Q30" s="1"/>
      <c r="R30" s="1"/>
      <c r="S30" s="1"/>
    </row>
    <row r="31" spans="3:19" ht="16.5">
      <c r="C31" s="1"/>
      <c r="D31" s="1"/>
      <c r="E31" s="14"/>
      <c r="F31" s="13"/>
      <c r="G31" s="88"/>
      <c r="H31" s="4"/>
      <c r="I31" s="4"/>
      <c r="K31" s="1"/>
      <c r="L31" s="1"/>
      <c r="M31" s="1"/>
      <c r="N31" s="1"/>
      <c r="O31" s="1"/>
      <c r="P31" s="1"/>
      <c r="Q31" s="1"/>
      <c r="R31" s="1"/>
      <c r="S31" s="1"/>
    </row>
    <row r="32" spans="3:19" ht="16.5">
      <c r="C32" s="1"/>
      <c r="D32" s="1"/>
      <c r="E32" s="14"/>
      <c r="F32" s="13"/>
      <c r="G32" s="88"/>
      <c r="H32" s="4"/>
      <c r="I32" s="4"/>
      <c r="K32" s="1"/>
      <c r="L32" s="1"/>
      <c r="M32" s="1"/>
      <c r="N32" s="1"/>
      <c r="O32" s="1"/>
      <c r="P32" s="1"/>
      <c r="Q32" s="1"/>
      <c r="R32" s="1"/>
      <c r="S32" s="1"/>
    </row>
    <row r="33" spans="3:19" ht="16.5">
      <c r="C33" s="1"/>
      <c r="D33" s="1"/>
      <c r="E33" s="14"/>
      <c r="F33" s="13"/>
      <c r="G33" s="88"/>
      <c r="H33" s="4"/>
      <c r="I33" s="4"/>
      <c r="K33" s="1"/>
      <c r="L33" s="1"/>
      <c r="M33" s="1"/>
      <c r="N33" s="1"/>
      <c r="O33" s="1"/>
      <c r="P33" s="1"/>
      <c r="Q33" s="1"/>
      <c r="R33" s="1"/>
      <c r="S33" s="1"/>
    </row>
    <row r="34" spans="3:19" ht="16.5">
      <c r="C34" s="1"/>
      <c r="D34" s="1"/>
      <c r="E34" s="14"/>
      <c r="F34" s="13"/>
      <c r="G34" s="88"/>
      <c r="H34" s="4"/>
      <c r="I34" s="4"/>
      <c r="K34" s="1"/>
      <c r="L34" s="1"/>
      <c r="M34" s="1"/>
      <c r="N34" s="1"/>
      <c r="O34" s="1"/>
      <c r="P34" s="1"/>
      <c r="Q34" s="1"/>
      <c r="R34" s="1"/>
      <c r="S34" s="1"/>
    </row>
    <row r="35" spans="3:19" ht="16.5">
      <c r="C35" s="1"/>
      <c r="D35" s="1"/>
      <c r="E35" s="14"/>
      <c r="F35" s="13"/>
      <c r="G35" s="88"/>
      <c r="H35" s="4"/>
      <c r="I35" s="4"/>
      <c r="K35" s="1"/>
      <c r="L35" s="1"/>
      <c r="M35" s="1"/>
      <c r="N35" s="1"/>
      <c r="O35" s="1"/>
      <c r="P35" s="1"/>
      <c r="Q35" s="1"/>
      <c r="R35" s="1"/>
      <c r="S35" s="1"/>
    </row>
    <row r="36" spans="3:19" ht="16.5">
      <c r="C36" s="1"/>
      <c r="D36" s="1"/>
      <c r="E36" s="14"/>
      <c r="F36" s="13"/>
      <c r="G36" s="88"/>
      <c r="H36" s="4"/>
      <c r="I36" s="1"/>
      <c r="K36" s="1"/>
      <c r="L36" s="1"/>
      <c r="M36" s="1"/>
      <c r="N36" s="1"/>
      <c r="O36" s="1"/>
      <c r="P36" s="1"/>
      <c r="Q36" s="1"/>
      <c r="R36" s="1"/>
      <c r="S36" s="1"/>
    </row>
    <row r="37" spans="3:19" ht="16.5">
      <c r="C37" s="1"/>
      <c r="D37" s="1"/>
      <c r="E37" s="14"/>
      <c r="F37" s="13"/>
      <c r="G37" s="88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3:19" ht="16.5">
      <c r="C38" s="1"/>
      <c r="D38" s="1"/>
      <c r="E38" s="14"/>
      <c r="F38" s="13"/>
      <c r="G38" s="88"/>
      <c r="H38" s="1"/>
      <c r="I38" s="1"/>
      <c r="K38" s="1"/>
      <c r="L38" s="1"/>
      <c r="M38" s="1"/>
      <c r="N38" s="1"/>
      <c r="O38" s="1"/>
      <c r="P38" s="1"/>
      <c r="Q38" s="1"/>
      <c r="R38" s="1"/>
      <c r="S38" s="1"/>
    </row>
    <row r="39" spans="3:19" ht="16.5">
      <c r="C39" s="1"/>
      <c r="D39" s="1"/>
      <c r="E39" s="14"/>
      <c r="F39" s="13"/>
      <c r="G39" s="88"/>
      <c r="H39" s="1"/>
      <c r="I39" s="1"/>
      <c r="K39" s="1"/>
      <c r="L39" s="1"/>
      <c r="M39" s="1"/>
      <c r="N39" s="1"/>
      <c r="O39" s="1"/>
      <c r="P39" s="1"/>
      <c r="Q39" s="1"/>
      <c r="R39" s="1"/>
      <c r="S39" s="1"/>
    </row>
    <row r="40" spans="3:19" ht="16.5">
      <c r="C40" s="1"/>
      <c r="D40" s="1"/>
      <c r="E40" s="14"/>
      <c r="F40" s="13"/>
      <c r="G40" s="88"/>
      <c r="H40" s="1"/>
      <c r="I40" s="1"/>
      <c r="K40" s="1"/>
      <c r="L40" s="1"/>
      <c r="M40" s="1"/>
      <c r="N40" s="1"/>
      <c r="O40" s="1"/>
      <c r="P40" s="1"/>
      <c r="Q40" s="1"/>
      <c r="R40" s="1"/>
      <c r="S40" s="1"/>
    </row>
    <row r="41" spans="3:19" ht="16.5">
      <c r="C41" s="1"/>
      <c r="D41" s="1"/>
      <c r="E41" s="14"/>
      <c r="F41" s="13"/>
      <c r="G41" s="88"/>
      <c r="H41" s="1"/>
      <c r="I41" s="1"/>
      <c r="K41" s="1"/>
      <c r="L41" s="1"/>
      <c r="M41" s="1"/>
      <c r="N41" s="1"/>
      <c r="O41" s="1"/>
      <c r="P41" s="1"/>
      <c r="Q41" s="1"/>
      <c r="R41" s="1"/>
      <c r="S41" s="1"/>
    </row>
    <row r="42" spans="3:19" ht="16.5">
      <c r="C42" s="1"/>
      <c r="D42" s="1"/>
      <c r="E42" s="14"/>
      <c r="F42" s="13"/>
      <c r="G42" s="88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3:19" ht="16.5">
      <c r="C43" s="1"/>
      <c r="D43" s="1"/>
      <c r="E43" s="14"/>
      <c r="F43" s="13"/>
      <c r="G43" s="88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3:19" ht="16.5">
      <c r="C44" s="1"/>
      <c r="D44" s="1"/>
      <c r="E44" s="14"/>
      <c r="F44" s="13"/>
      <c r="G44" s="8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3:19" ht="16.5">
      <c r="C45" s="1"/>
      <c r="D45" s="1"/>
      <c r="E45" s="14"/>
      <c r="F45" s="13"/>
      <c r="G45" s="8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3:19" ht="16.5">
      <c r="C46" s="1"/>
      <c r="D46" s="1"/>
      <c r="E46" s="14"/>
      <c r="F46" s="13"/>
      <c r="G46" s="88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3:19" ht="16.5">
      <c r="C47" s="1"/>
      <c r="D47" s="1"/>
      <c r="E47" s="14"/>
      <c r="F47" s="13"/>
      <c r="G47" s="8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3:19" ht="16.5">
      <c r="C48" s="1"/>
      <c r="D48" s="1"/>
      <c r="E48" s="14"/>
      <c r="F48" s="13"/>
      <c r="G48" s="88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3:19" ht="16.5">
      <c r="C49" s="1"/>
      <c r="D49" s="1"/>
      <c r="E49" s="14"/>
      <c r="F49" s="13"/>
      <c r="G49" s="8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3:19" ht="16.5">
      <c r="C50" s="1"/>
      <c r="D50" s="1"/>
      <c r="E50" s="14"/>
      <c r="F50" s="13"/>
      <c r="G50" s="8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3:19" ht="16.5">
      <c r="C51" s="1"/>
      <c r="D51" s="1"/>
      <c r="E51" s="14"/>
      <c r="F51" s="13"/>
      <c r="G51" s="8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3:19" ht="16.5">
      <c r="C52" s="1"/>
      <c r="D52" s="1"/>
      <c r="E52" s="14"/>
      <c r="F52" s="13"/>
      <c r="G52" s="8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3:19" ht="16.5">
      <c r="C53" s="1"/>
      <c r="D53" s="1"/>
      <c r="E53" s="14"/>
      <c r="F53" s="13"/>
      <c r="G53" s="88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3:19" ht="16.5">
      <c r="C54" s="1"/>
      <c r="D54" s="1"/>
      <c r="E54" s="14"/>
      <c r="F54" s="13"/>
      <c r="G54" s="88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3:19" ht="16.5">
      <c r="C55" s="1"/>
      <c r="D55" s="1"/>
      <c r="E55" s="14"/>
      <c r="F55" s="13"/>
      <c r="G55" s="8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3:19" ht="16.5">
      <c r="C56" s="1"/>
      <c r="D56" s="1"/>
      <c r="E56" s="14"/>
      <c r="F56" s="13"/>
      <c r="G56" s="8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3:19" ht="16.5">
      <c r="C57" s="1"/>
      <c r="D57" s="1"/>
      <c r="E57" s="14"/>
      <c r="F57" s="13"/>
      <c r="G57" s="88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3:19" ht="16.5">
      <c r="C58" s="1"/>
      <c r="D58" s="1"/>
      <c r="E58" s="14"/>
      <c r="F58" s="13"/>
      <c r="G58" s="8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3:19" ht="16.5">
      <c r="C59" s="1"/>
      <c r="D59" s="1"/>
      <c r="E59" s="14"/>
      <c r="F59" s="13"/>
      <c r="G59" s="8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3:19" ht="16.5">
      <c r="C60" s="1"/>
      <c r="D60" s="1"/>
      <c r="E60" s="14"/>
      <c r="F60" s="13"/>
      <c r="G60" s="88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3:19" ht="16.5">
      <c r="C61" s="1"/>
      <c r="D61" s="1"/>
      <c r="E61" s="14"/>
      <c r="F61" s="13"/>
      <c r="G61" s="88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3:19" ht="16.5">
      <c r="C62" s="1"/>
      <c r="D62" s="1"/>
      <c r="E62" s="14"/>
      <c r="F62" s="13"/>
      <c r="G62" s="88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3:19" ht="16.5">
      <c r="C63" s="1"/>
      <c r="D63" s="1"/>
      <c r="E63" s="14"/>
      <c r="F63" s="13"/>
      <c r="G63" s="88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3:19" ht="16.5">
      <c r="C64" s="1"/>
      <c r="D64" s="1"/>
      <c r="E64" s="14"/>
      <c r="F64" s="13"/>
      <c r="G64" s="8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3:19" ht="16.5">
      <c r="C65" s="1"/>
      <c r="D65" s="1"/>
      <c r="E65" s="14"/>
      <c r="F65" s="13"/>
      <c r="G65" s="88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3:19" ht="16.5">
      <c r="C66" s="1"/>
      <c r="D66" s="1"/>
      <c r="E66" s="14"/>
      <c r="F66" s="13"/>
      <c r="G66" s="88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3:19" ht="16.5">
      <c r="C67" s="1"/>
      <c r="D67" s="1"/>
      <c r="E67" s="14"/>
      <c r="F67" s="13"/>
      <c r="G67" s="88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3:19" ht="16.5">
      <c r="C68" s="1"/>
      <c r="D68" s="1"/>
      <c r="E68" s="14"/>
      <c r="F68" s="13"/>
      <c r="G68" s="8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5:19" ht="16.5">
      <c r="O69" s="1"/>
      <c r="P69" s="1"/>
      <c r="Q69" s="1"/>
      <c r="R69" s="1"/>
      <c r="S69" s="1"/>
    </row>
    <row r="70" spans="3:19" ht="16.5">
      <c r="C70" s="1"/>
      <c r="D70" s="1"/>
      <c r="E70" s="14"/>
      <c r="F70" s="13"/>
      <c r="G70" s="88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3:19" ht="16.5">
      <c r="C71" s="1"/>
      <c r="D71" s="1"/>
      <c r="E71" s="14"/>
      <c r="F71" s="13"/>
      <c r="G71" s="88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3:19" ht="16.5">
      <c r="C72" s="1"/>
      <c r="D72" s="1"/>
      <c r="E72" s="14"/>
      <c r="F72" s="13"/>
      <c r="G72" s="88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3:19" ht="16.5">
      <c r="C73" s="1"/>
      <c r="D73" s="1"/>
      <c r="E73" s="14"/>
      <c r="F73" s="13"/>
      <c r="G73" s="88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3:19" ht="16.5">
      <c r="C74" s="1"/>
      <c r="D74" s="1"/>
      <c r="E74" s="14"/>
      <c r="F74" s="13"/>
      <c r="G74" s="88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3:19" ht="16.5">
      <c r="C75" s="1"/>
      <c r="D75" s="1"/>
      <c r="E75" s="14"/>
      <c r="F75" s="13"/>
      <c r="G75" s="88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3:19" ht="16.5">
      <c r="C76" s="1"/>
      <c r="D76" s="1"/>
      <c r="E76" s="14"/>
      <c r="F76" s="13"/>
      <c r="G76" s="88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3:19" ht="16.5">
      <c r="C77" s="1"/>
      <c r="D77" s="1"/>
      <c r="E77" s="14"/>
      <c r="F77" s="13"/>
      <c r="G77" s="8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3:19" ht="16.5">
      <c r="C78" s="1"/>
      <c r="D78" s="1"/>
      <c r="E78" s="14"/>
      <c r="F78" s="13"/>
      <c r="G78" s="88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3:19" ht="16.5">
      <c r="C79" s="1"/>
      <c r="D79" s="1"/>
      <c r="E79" s="14"/>
      <c r="F79" s="13"/>
      <c r="G79" s="8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3:19" ht="16.5">
      <c r="C80" s="1"/>
      <c r="D80" s="1"/>
      <c r="E80" s="14"/>
      <c r="F80" s="13"/>
      <c r="G80" s="88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3:19" ht="16.5">
      <c r="C81" s="1"/>
      <c r="D81" s="1"/>
      <c r="E81" s="14"/>
      <c r="F81" s="13"/>
      <c r="G81" s="88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3:19" ht="16.5">
      <c r="C82" s="1"/>
      <c r="D82" s="1"/>
      <c r="E82" s="14"/>
      <c r="F82" s="13"/>
      <c r="G82" s="88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3:19" ht="16.5">
      <c r="C83" s="1"/>
      <c r="D83" s="1"/>
      <c r="E83" s="14"/>
      <c r="F83" s="13"/>
      <c r="G83" s="88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3:19" ht="16.5">
      <c r="C84" s="1"/>
      <c r="D84" s="1"/>
      <c r="E84" s="14"/>
      <c r="F84" s="13"/>
      <c r="G84" s="88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3:19" ht="16.5">
      <c r="C85" s="1"/>
      <c r="D85" s="1"/>
      <c r="E85" s="14"/>
      <c r="F85" s="13"/>
      <c r="G85" s="8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3:19" ht="16.5">
      <c r="C86" s="1"/>
      <c r="D86" s="1"/>
      <c r="E86" s="14"/>
      <c r="F86" s="13"/>
      <c r="G86" s="88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3:19" ht="16.5">
      <c r="C87" s="1"/>
      <c r="D87" s="1"/>
      <c r="E87" s="14"/>
      <c r="F87" s="13"/>
      <c r="G87" s="88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3:19" ht="16.5">
      <c r="C88" s="1"/>
      <c r="D88" s="1"/>
      <c r="E88" s="14"/>
      <c r="F88" s="13"/>
      <c r="G88" s="88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3:19" ht="16.5">
      <c r="C89" s="1"/>
      <c r="D89" s="1"/>
      <c r="E89" s="14"/>
      <c r="F89" s="13"/>
      <c r="G89" s="88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3:19" ht="16.5">
      <c r="C90" s="1"/>
      <c r="D90" s="1"/>
      <c r="E90" s="14"/>
      <c r="F90" s="13"/>
      <c r="G90" s="88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3:19" ht="16.5">
      <c r="C91" s="1"/>
      <c r="D91" s="1"/>
      <c r="E91" s="14"/>
      <c r="F91" s="13"/>
      <c r="G91" s="88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3:19" ht="16.5">
      <c r="C92" s="1"/>
      <c r="D92" s="1"/>
      <c r="E92" s="14"/>
      <c r="F92" s="13"/>
      <c r="G92" s="88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3:19" ht="16.5">
      <c r="C93" s="1"/>
      <c r="D93" s="1"/>
      <c r="E93" s="14"/>
      <c r="F93" s="13"/>
      <c r="G93" s="88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3:19" ht="16.5">
      <c r="C94" s="1"/>
      <c r="D94" s="1"/>
      <c r="E94" s="14"/>
      <c r="F94" s="13"/>
      <c r="G94" s="88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3:19" ht="16.5">
      <c r="C95" s="1"/>
      <c r="D95" s="1"/>
      <c r="E95" s="14"/>
      <c r="F95" s="13"/>
      <c r="G95" s="88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3:19" ht="16.5">
      <c r="C96" s="1"/>
      <c r="D96" s="1"/>
      <c r="E96" s="14"/>
      <c r="F96" s="13"/>
      <c r="G96" s="88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3:19" ht="16.5">
      <c r="C97" s="1"/>
      <c r="D97" s="1"/>
      <c r="E97" s="14"/>
      <c r="F97" s="13"/>
      <c r="G97" s="88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3:19" ht="16.5">
      <c r="C98" s="1"/>
      <c r="D98" s="1"/>
      <c r="E98" s="14"/>
      <c r="F98" s="13"/>
      <c r="G98" s="88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3:19" ht="16.5">
      <c r="C99" s="1"/>
      <c r="D99" s="1"/>
      <c r="E99" s="14"/>
      <c r="F99" s="13"/>
      <c r="G99" s="88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3:19" ht="16.5">
      <c r="C100" s="1"/>
      <c r="D100" s="1"/>
      <c r="E100" s="14"/>
      <c r="F100" s="13"/>
      <c r="G100" s="88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3:19" ht="16.5">
      <c r="C101" s="1"/>
      <c r="D101" s="1"/>
      <c r="E101" s="14"/>
      <c r="F101" s="13"/>
      <c r="G101" s="88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3:19" ht="16.5">
      <c r="C102" s="1"/>
      <c r="D102" s="1"/>
      <c r="E102" s="14"/>
      <c r="F102" s="13"/>
      <c r="G102" s="88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3:19" ht="16.5">
      <c r="C103" s="1"/>
      <c r="D103" s="1"/>
      <c r="E103" s="14"/>
      <c r="F103" s="13"/>
      <c r="G103" s="88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3:19" ht="16.5">
      <c r="C104" s="1"/>
      <c r="D104" s="1"/>
      <c r="E104" s="14"/>
      <c r="F104" s="13"/>
      <c r="G104" s="88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3:19" ht="16.5">
      <c r="C105" s="1"/>
      <c r="D105" s="1"/>
      <c r="E105" s="14"/>
      <c r="F105" s="13"/>
      <c r="G105" s="88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3:19" ht="16.5">
      <c r="C106" s="1"/>
      <c r="D106" s="1"/>
      <c r="E106" s="14"/>
      <c r="F106" s="13"/>
      <c r="G106" s="88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3:19" ht="16.5">
      <c r="C107" s="1"/>
      <c r="D107" s="1"/>
      <c r="E107" s="14"/>
      <c r="F107" s="13"/>
      <c r="G107" s="88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3:19" ht="16.5">
      <c r="C108" s="1"/>
      <c r="D108" s="1"/>
      <c r="E108" s="14"/>
      <c r="F108" s="13"/>
      <c r="G108" s="88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3:19" ht="16.5">
      <c r="C109" s="1"/>
      <c r="D109" s="1"/>
      <c r="E109" s="14"/>
      <c r="F109" s="13"/>
      <c r="G109" s="88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3:19" ht="16.5">
      <c r="C110" s="1"/>
      <c r="D110" s="1"/>
      <c r="E110" s="14"/>
      <c r="F110" s="13"/>
      <c r="G110" s="88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3:19" ht="16.5">
      <c r="C111" s="1"/>
      <c r="D111" s="1"/>
      <c r="E111" s="14"/>
      <c r="F111" s="13"/>
      <c r="G111" s="88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3:19" ht="16.5">
      <c r="C112" s="1"/>
      <c r="D112" s="1"/>
      <c r="E112" s="14"/>
      <c r="F112" s="13"/>
      <c r="G112" s="88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3:19" ht="16.5">
      <c r="C113" s="1"/>
      <c r="D113" s="1"/>
      <c r="E113" s="14"/>
      <c r="F113" s="13"/>
      <c r="G113" s="88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3:19" ht="16.5">
      <c r="C114" s="1"/>
      <c r="D114" s="1"/>
      <c r="E114" s="14"/>
      <c r="F114" s="13"/>
      <c r="G114" s="88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3:19" ht="16.5">
      <c r="C115" s="1"/>
      <c r="D115" s="1"/>
      <c r="E115" s="14"/>
      <c r="F115" s="13"/>
      <c r="G115" s="88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3:19" ht="16.5">
      <c r="C116" s="1"/>
      <c r="D116" s="1"/>
      <c r="E116" s="14"/>
      <c r="F116" s="13"/>
      <c r="G116" s="88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3:19" ht="16.5">
      <c r="C117" s="1"/>
      <c r="D117" s="1"/>
      <c r="E117" s="14"/>
      <c r="F117" s="13"/>
      <c r="G117" s="88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3:19" ht="16.5">
      <c r="C118" s="1"/>
      <c r="D118" s="1"/>
      <c r="E118" s="14"/>
      <c r="F118" s="13"/>
      <c r="G118" s="88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3:19" ht="16.5">
      <c r="C119" s="1"/>
      <c r="D119" s="1"/>
      <c r="E119" s="14"/>
      <c r="F119" s="13"/>
      <c r="G119" s="88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3:19" ht="16.5">
      <c r="C120" s="1"/>
      <c r="D120" s="1"/>
      <c r="E120" s="14"/>
      <c r="F120" s="13"/>
      <c r="G120" s="88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3:19" ht="16.5">
      <c r="C121" s="1"/>
      <c r="D121" s="1"/>
      <c r="E121" s="14"/>
      <c r="F121" s="13"/>
      <c r="G121" s="88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3:19" ht="16.5">
      <c r="C122" s="1"/>
      <c r="D122" s="1"/>
      <c r="E122" s="14"/>
      <c r="F122" s="13"/>
      <c r="G122" s="88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3:19" ht="16.5">
      <c r="C123" s="1"/>
      <c r="D123" s="1"/>
      <c r="E123" s="14"/>
      <c r="F123" s="13"/>
      <c r="G123" s="88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3:19" ht="16.5">
      <c r="C124" s="1"/>
      <c r="D124" s="1"/>
      <c r="E124" s="14"/>
      <c r="F124" s="13"/>
      <c r="G124" s="88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3:19" ht="16.5">
      <c r="C125" s="1"/>
      <c r="D125" s="1"/>
      <c r="E125" s="14"/>
      <c r="F125" s="13"/>
      <c r="G125" s="88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3:19" ht="16.5">
      <c r="C126" s="1"/>
      <c r="D126" s="1"/>
      <c r="E126" s="14"/>
      <c r="F126" s="13"/>
      <c r="G126" s="88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3:19" ht="16.5">
      <c r="C127" s="1"/>
      <c r="D127" s="1"/>
      <c r="E127" s="14"/>
      <c r="F127" s="13"/>
      <c r="G127" s="88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3:19" ht="16.5">
      <c r="C128" s="1"/>
      <c r="D128" s="1"/>
      <c r="E128" s="14"/>
      <c r="F128" s="13"/>
      <c r="G128" s="88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3:19" ht="16.5">
      <c r="C129" s="1"/>
      <c r="D129" s="1"/>
      <c r="E129" s="14"/>
      <c r="F129" s="13"/>
      <c r="G129" s="88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3:19" ht="16.5">
      <c r="C130" s="1"/>
      <c r="D130" s="1"/>
      <c r="E130" s="14"/>
      <c r="F130" s="13"/>
      <c r="G130" s="88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3:19" ht="16.5">
      <c r="C131" s="1"/>
      <c r="D131" s="1"/>
      <c r="E131" s="14"/>
      <c r="F131" s="13"/>
      <c r="G131" s="88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3:19" ht="16.5">
      <c r="C132" s="1"/>
      <c r="D132" s="1"/>
      <c r="E132" s="14"/>
      <c r="F132" s="13"/>
      <c r="G132" s="88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3:19" ht="16.5">
      <c r="C133" s="1"/>
      <c r="D133" s="1"/>
      <c r="E133" s="14"/>
      <c r="F133" s="13"/>
      <c r="G133" s="88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3:19" ht="16.5">
      <c r="C134" s="1"/>
      <c r="D134" s="1"/>
      <c r="E134" s="14"/>
      <c r="F134" s="13"/>
      <c r="G134" s="88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3:19" ht="16.5">
      <c r="C135" s="1"/>
      <c r="D135" s="1"/>
      <c r="E135" s="14"/>
      <c r="F135" s="13"/>
      <c r="G135" s="88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3:19" ht="16.5">
      <c r="C136" s="1"/>
      <c r="D136" s="1"/>
      <c r="E136" s="14"/>
      <c r="F136" s="13"/>
      <c r="G136" s="88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3:19" ht="16.5">
      <c r="C137" s="1"/>
      <c r="D137" s="1"/>
      <c r="E137" s="14"/>
      <c r="F137" s="13"/>
      <c r="G137" s="88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3:19" ht="16.5">
      <c r="C138" s="1"/>
      <c r="D138" s="1"/>
      <c r="E138" s="14"/>
      <c r="F138" s="13"/>
      <c r="G138" s="88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3:19" ht="16.5">
      <c r="C139" s="1"/>
      <c r="D139" s="1"/>
      <c r="E139" s="14"/>
      <c r="F139" s="13"/>
      <c r="G139" s="88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3:19" ht="16.5">
      <c r="C140" s="1"/>
      <c r="D140" s="1"/>
      <c r="E140" s="14"/>
      <c r="F140" s="13"/>
      <c r="G140" s="88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3:19" ht="16.5">
      <c r="C141" s="1"/>
      <c r="D141" s="1"/>
      <c r="E141" s="14"/>
      <c r="F141" s="13"/>
      <c r="G141" s="88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3:19" ht="16.5">
      <c r="C142" s="1"/>
      <c r="D142" s="1"/>
      <c r="E142" s="14"/>
      <c r="F142" s="13"/>
      <c r="G142" s="88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3:19" ht="16.5">
      <c r="C143" s="1"/>
      <c r="D143" s="1"/>
      <c r="E143" s="14"/>
      <c r="F143" s="13"/>
      <c r="G143" s="88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3:19" ht="16.5">
      <c r="C144" s="1"/>
      <c r="D144" s="1"/>
      <c r="E144" s="14"/>
      <c r="F144" s="13"/>
      <c r="G144" s="88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3:19" ht="16.5">
      <c r="C145" s="1"/>
      <c r="D145" s="1"/>
      <c r="E145" s="14"/>
      <c r="F145" s="13"/>
      <c r="G145" s="88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3:19" ht="16.5">
      <c r="C146" s="1"/>
      <c r="D146" s="1"/>
      <c r="E146" s="14"/>
      <c r="F146" s="13"/>
      <c r="G146" s="88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3:19" ht="16.5">
      <c r="C147" s="1"/>
      <c r="D147" s="1"/>
      <c r="E147" s="14"/>
      <c r="F147" s="13"/>
      <c r="G147" s="88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3:19" ht="16.5">
      <c r="C148" s="1"/>
      <c r="D148" s="1"/>
      <c r="E148" s="14"/>
      <c r="F148" s="13"/>
      <c r="G148" s="88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3:19" ht="16.5">
      <c r="C149" s="1"/>
      <c r="D149" s="1"/>
      <c r="E149" s="14"/>
      <c r="F149" s="13"/>
      <c r="G149" s="88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3:19" ht="16.5">
      <c r="C150" s="1"/>
      <c r="D150" s="1"/>
      <c r="E150" s="14"/>
      <c r="F150" s="13"/>
      <c r="G150" s="88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3:19" ht="16.5">
      <c r="C151" s="1"/>
      <c r="D151" s="1"/>
      <c r="E151" s="14"/>
      <c r="F151" s="13"/>
      <c r="G151" s="88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3:19" ht="16.5">
      <c r="C152" s="1"/>
      <c r="D152" s="1"/>
      <c r="E152" s="14"/>
      <c r="F152" s="13"/>
      <c r="G152" s="88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3:19" ht="16.5">
      <c r="C153" s="1"/>
      <c r="D153" s="1"/>
      <c r="E153" s="14"/>
      <c r="F153" s="13"/>
      <c r="G153" s="88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3:19" ht="16.5">
      <c r="C154" s="1"/>
      <c r="D154" s="1"/>
      <c r="E154" s="14"/>
      <c r="F154" s="13"/>
      <c r="G154" s="88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3:19" ht="16.5">
      <c r="C155" s="1"/>
      <c r="D155" s="1"/>
      <c r="E155" s="14"/>
      <c r="F155" s="13"/>
      <c r="G155" s="88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3:19" ht="16.5">
      <c r="C156" s="1"/>
      <c r="D156" s="1"/>
      <c r="E156" s="14"/>
      <c r="F156" s="13"/>
      <c r="G156" s="88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3:19" ht="16.5">
      <c r="C157" s="1"/>
      <c r="D157" s="1"/>
      <c r="E157" s="14"/>
      <c r="F157" s="13"/>
      <c r="G157" s="88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3:19" ht="16.5">
      <c r="C158" s="1"/>
      <c r="D158" s="1"/>
      <c r="E158" s="14"/>
      <c r="F158" s="13"/>
      <c r="G158" s="88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3:19" ht="16.5">
      <c r="C159" s="1"/>
      <c r="D159" s="1"/>
      <c r="E159" s="14"/>
      <c r="F159" s="13"/>
      <c r="G159" s="88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3:19" ht="16.5">
      <c r="C160" s="1"/>
      <c r="D160" s="1"/>
      <c r="E160" s="14"/>
      <c r="F160" s="13"/>
      <c r="G160" s="88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3:19" ht="16.5">
      <c r="C161" s="1"/>
      <c r="D161" s="1"/>
      <c r="E161" s="14"/>
      <c r="F161" s="13"/>
      <c r="G161" s="88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3:19" ht="16.5">
      <c r="C162" s="1"/>
      <c r="D162" s="1"/>
      <c r="E162" s="14"/>
      <c r="F162" s="13"/>
      <c r="G162" s="88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3:19" ht="16.5">
      <c r="C163" s="1"/>
      <c r="D163" s="1"/>
      <c r="E163" s="14"/>
      <c r="F163" s="13"/>
      <c r="G163" s="88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3:19" ht="16.5">
      <c r="C164" s="1"/>
      <c r="D164" s="1"/>
      <c r="E164" s="14"/>
      <c r="F164" s="13"/>
      <c r="G164" s="88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3:19" ht="16.5">
      <c r="C165" s="1"/>
      <c r="D165" s="1"/>
      <c r="E165" s="14"/>
      <c r="F165" s="13"/>
      <c r="G165" s="88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3:19" ht="16.5">
      <c r="C166" s="1"/>
      <c r="D166" s="1"/>
      <c r="E166" s="14"/>
      <c r="F166" s="13"/>
      <c r="G166" s="88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3:19" ht="16.5">
      <c r="C167" s="1"/>
      <c r="D167" s="1"/>
      <c r="E167" s="14"/>
      <c r="F167" s="13"/>
      <c r="G167" s="88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3:19" ht="16.5">
      <c r="C168" s="1"/>
      <c r="D168" s="1"/>
      <c r="E168" s="14"/>
      <c r="F168" s="13"/>
      <c r="G168" s="88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3:19" ht="16.5">
      <c r="C169" s="1"/>
      <c r="D169" s="1"/>
      <c r="E169" s="14"/>
      <c r="F169" s="13"/>
      <c r="G169" s="88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3:19" ht="16.5">
      <c r="C170" s="1"/>
      <c r="D170" s="1"/>
      <c r="E170" s="14"/>
      <c r="F170" s="13"/>
      <c r="G170" s="88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3:19" ht="16.5">
      <c r="C171" s="1"/>
      <c r="D171" s="1"/>
      <c r="E171" s="14"/>
      <c r="F171" s="13"/>
      <c r="G171" s="88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3:19" ht="16.5">
      <c r="C172" s="1"/>
      <c r="D172" s="1"/>
      <c r="E172" s="14"/>
      <c r="F172" s="13"/>
      <c r="G172" s="88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3:19" ht="16.5">
      <c r="C173" s="1"/>
      <c r="D173" s="1"/>
      <c r="E173" s="14"/>
      <c r="F173" s="13"/>
      <c r="G173" s="88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3:19" ht="16.5">
      <c r="C174" s="1"/>
      <c r="D174" s="1"/>
      <c r="E174" s="14"/>
      <c r="F174" s="13"/>
      <c r="G174" s="88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3:19" ht="16.5">
      <c r="C175" s="1"/>
      <c r="D175" s="1"/>
      <c r="E175" s="14"/>
      <c r="F175" s="13"/>
      <c r="G175" s="88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3:19" ht="16.5">
      <c r="C176" s="1"/>
      <c r="D176" s="1"/>
      <c r="E176" s="14"/>
      <c r="F176" s="13"/>
      <c r="G176" s="88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3:19" ht="16.5">
      <c r="C177" s="1"/>
      <c r="D177" s="1"/>
      <c r="E177" s="14"/>
      <c r="F177" s="13"/>
      <c r="G177" s="88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3:19" ht="16.5">
      <c r="C178" s="1"/>
      <c r="D178" s="1"/>
      <c r="E178" s="14"/>
      <c r="F178" s="13"/>
      <c r="G178" s="88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3:19" ht="16.5">
      <c r="C179" s="1"/>
      <c r="D179" s="1"/>
      <c r="E179" s="14"/>
      <c r="F179" s="13"/>
      <c r="G179" s="88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3:19" ht="16.5">
      <c r="C180" s="1"/>
      <c r="D180" s="1"/>
      <c r="E180" s="14"/>
      <c r="F180" s="13"/>
      <c r="G180" s="88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3:19" ht="16.5">
      <c r="C181" s="1"/>
      <c r="D181" s="1"/>
      <c r="E181" s="14"/>
      <c r="F181" s="13"/>
      <c r="G181" s="88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3:19" ht="16.5">
      <c r="C182" s="1"/>
      <c r="D182" s="1"/>
      <c r="E182" s="14"/>
      <c r="F182" s="13"/>
      <c r="G182" s="88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3:19" ht="16.5">
      <c r="C183" s="1"/>
      <c r="D183" s="1"/>
      <c r="E183" s="14"/>
      <c r="F183" s="13"/>
      <c r="G183" s="88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3:19" ht="16.5">
      <c r="C184" s="1"/>
      <c r="D184" s="1"/>
      <c r="E184" s="14"/>
      <c r="F184" s="13"/>
      <c r="G184" s="88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3:19" ht="16.5">
      <c r="C185" s="1"/>
      <c r="D185" s="1"/>
      <c r="E185" s="14"/>
      <c r="F185" s="13"/>
      <c r="G185" s="88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3:19" ht="16.5">
      <c r="C186" s="1"/>
      <c r="D186" s="1"/>
      <c r="E186" s="14"/>
      <c r="F186" s="13"/>
      <c r="G186" s="88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3:19" ht="16.5">
      <c r="C187" s="1"/>
      <c r="D187" s="1"/>
      <c r="E187" s="14"/>
      <c r="F187" s="13"/>
      <c r="G187" s="88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3:19" ht="16.5">
      <c r="C188" s="1"/>
      <c r="D188" s="1"/>
      <c r="E188" s="14"/>
      <c r="F188" s="13"/>
      <c r="G188" s="88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3:19" ht="16.5">
      <c r="C189" s="1"/>
      <c r="D189" s="1"/>
      <c r="E189" s="14"/>
      <c r="F189" s="13"/>
      <c r="G189" s="88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3:19" ht="16.5">
      <c r="C190" s="1"/>
      <c r="D190" s="1"/>
      <c r="E190" s="14"/>
      <c r="F190" s="13"/>
      <c r="G190" s="88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3:19" ht="16.5">
      <c r="C191" s="1"/>
      <c r="D191" s="1"/>
      <c r="E191" s="14"/>
      <c r="F191" s="13"/>
      <c r="G191" s="88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3:19" ht="16.5">
      <c r="C192" s="1"/>
      <c r="D192" s="1"/>
      <c r="E192" s="14"/>
      <c r="F192" s="13"/>
      <c r="G192" s="88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3:19" ht="16.5">
      <c r="C193" s="1"/>
      <c r="D193" s="1"/>
      <c r="E193" s="14"/>
      <c r="F193" s="13"/>
      <c r="G193" s="88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3:19" ht="16.5">
      <c r="C194" s="1"/>
      <c r="D194" s="1"/>
      <c r="E194" s="14"/>
      <c r="F194" s="13"/>
      <c r="G194" s="88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3:19" ht="16.5">
      <c r="C195" s="1"/>
      <c r="D195" s="1"/>
      <c r="E195" s="14"/>
      <c r="F195" s="13"/>
      <c r="G195" s="88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3:19" ht="16.5">
      <c r="C196" s="1"/>
      <c r="D196" s="1"/>
      <c r="E196" s="14"/>
      <c r="F196" s="13"/>
      <c r="G196" s="88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3:19" ht="16.5">
      <c r="C197" s="1"/>
      <c r="D197" s="1"/>
      <c r="E197" s="14"/>
      <c r="F197" s="13"/>
      <c r="G197" s="88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3:19" ht="16.5">
      <c r="C198" s="1"/>
      <c r="D198" s="1"/>
      <c r="E198" s="14"/>
      <c r="F198" s="13"/>
      <c r="G198" s="88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3:19" ht="16.5">
      <c r="C199" s="1"/>
      <c r="D199" s="1"/>
      <c r="E199" s="14"/>
      <c r="F199" s="13"/>
      <c r="G199" s="88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3:19" ht="16.5">
      <c r="C200" s="1"/>
      <c r="D200" s="1"/>
      <c r="E200" s="14"/>
      <c r="F200" s="13"/>
      <c r="G200" s="88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3:19" ht="16.5">
      <c r="C201" s="1"/>
      <c r="D201" s="1"/>
      <c r="E201" s="14"/>
      <c r="F201" s="13"/>
      <c r="G201" s="88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3:19" ht="16.5">
      <c r="C202" s="1"/>
      <c r="D202" s="1"/>
      <c r="E202" s="14"/>
      <c r="F202" s="13"/>
      <c r="G202" s="88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3:19" ht="16.5">
      <c r="C203" s="1"/>
      <c r="D203" s="1"/>
      <c r="E203" s="14"/>
      <c r="F203" s="13"/>
      <c r="G203" s="88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3:19" ht="16.5">
      <c r="C204" s="1"/>
      <c r="D204" s="1"/>
      <c r="E204" s="14"/>
      <c r="F204" s="13"/>
      <c r="G204" s="88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3:19" ht="16.5">
      <c r="C205" s="1"/>
      <c r="D205" s="1"/>
      <c r="E205" s="14"/>
      <c r="F205" s="13"/>
      <c r="G205" s="88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3:19" ht="16.5">
      <c r="C206" s="1"/>
      <c r="D206" s="1"/>
      <c r="E206" s="14"/>
      <c r="F206" s="13"/>
      <c r="G206" s="88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3:19" ht="16.5">
      <c r="C207" s="1"/>
      <c r="D207" s="1"/>
      <c r="E207" s="14"/>
      <c r="F207" s="13"/>
      <c r="G207" s="88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3:19" ht="16.5">
      <c r="C208" s="1"/>
      <c r="D208" s="1"/>
      <c r="E208" s="14"/>
      <c r="F208" s="13"/>
      <c r="G208" s="88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3:19" ht="16.5">
      <c r="C209" s="1"/>
      <c r="D209" s="1"/>
      <c r="E209" s="14"/>
      <c r="F209" s="13"/>
      <c r="G209" s="88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3:19" ht="16.5">
      <c r="C210" s="1"/>
      <c r="D210" s="1"/>
      <c r="E210" s="14"/>
      <c r="F210" s="13"/>
      <c r="G210" s="88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3:19" ht="16.5">
      <c r="C211" s="1"/>
      <c r="D211" s="1"/>
      <c r="E211" s="14"/>
      <c r="F211" s="13"/>
      <c r="G211" s="88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3:19" ht="16.5">
      <c r="C212" s="1"/>
      <c r="D212" s="1"/>
      <c r="E212" s="14"/>
      <c r="F212" s="13"/>
      <c r="G212" s="88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3:19" ht="16.5">
      <c r="C213" s="1"/>
      <c r="D213" s="1"/>
      <c r="E213" s="14"/>
      <c r="F213" s="13"/>
      <c r="G213" s="88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3:19" ht="16.5">
      <c r="C214" s="1"/>
      <c r="D214" s="1"/>
      <c r="E214" s="14"/>
      <c r="F214" s="13"/>
      <c r="G214" s="88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3:19" ht="16.5">
      <c r="C215" s="1"/>
      <c r="D215" s="1"/>
      <c r="E215" s="14"/>
      <c r="F215" s="13"/>
      <c r="G215" s="88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3:19" ht="16.5">
      <c r="C216" s="1"/>
      <c r="D216" s="1"/>
      <c r="E216" s="14"/>
      <c r="F216" s="13"/>
      <c r="G216" s="88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3:19" ht="16.5">
      <c r="C217" s="1"/>
      <c r="D217" s="1"/>
      <c r="E217" s="14"/>
      <c r="F217" s="13"/>
      <c r="G217" s="88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3:19" ht="16.5">
      <c r="C218" s="1"/>
      <c r="D218" s="1"/>
      <c r="E218" s="14"/>
      <c r="F218" s="13"/>
      <c r="G218" s="88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3:19" ht="16.5">
      <c r="C219" s="1"/>
      <c r="D219" s="1"/>
      <c r="E219" s="14"/>
      <c r="F219" s="13"/>
      <c r="G219" s="88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3:19" ht="16.5">
      <c r="C220" s="1"/>
      <c r="D220" s="1"/>
      <c r="E220" s="14"/>
      <c r="F220" s="13"/>
      <c r="G220" s="88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3:19" ht="16.5">
      <c r="C221" s="1"/>
      <c r="D221" s="1"/>
      <c r="E221" s="14"/>
      <c r="F221" s="13"/>
      <c r="G221" s="88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3:19" ht="16.5">
      <c r="C222" s="1"/>
      <c r="D222" s="1"/>
      <c r="E222" s="14"/>
      <c r="F222" s="13"/>
      <c r="G222" s="88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3:19" ht="16.5">
      <c r="C223" s="1"/>
      <c r="D223" s="1"/>
      <c r="E223" s="14"/>
      <c r="F223" s="13"/>
      <c r="G223" s="88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3:19" ht="16.5">
      <c r="C224" s="1"/>
      <c r="D224" s="1"/>
      <c r="E224" s="14"/>
      <c r="F224" s="13"/>
      <c r="G224" s="88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3:19" ht="16.5">
      <c r="C225" s="1"/>
      <c r="D225" s="1"/>
      <c r="E225" s="14"/>
      <c r="F225" s="13"/>
      <c r="G225" s="88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3:19" ht="16.5">
      <c r="C226" s="1"/>
      <c r="D226" s="1"/>
      <c r="E226" s="14"/>
      <c r="F226" s="13"/>
      <c r="G226" s="88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3:19" ht="16.5">
      <c r="C227" s="1"/>
      <c r="D227" s="1"/>
      <c r="E227" s="14"/>
      <c r="F227" s="13"/>
      <c r="G227" s="88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3:19" ht="16.5">
      <c r="C228" s="1"/>
      <c r="D228" s="1"/>
      <c r="E228" s="14"/>
      <c r="F228" s="13"/>
      <c r="G228" s="88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3:19" ht="16.5">
      <c r="C229" s="1"/>
      <c r="D229" s="1"/>
      <c r="E229" s="14"/>
      <c r="F229" s="13"/>
      <c r="G229" s="88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3:19" ht="16.5">
      <c r="C230" s="1"/>
      <c r="D230" s="1"/>
      <c r="E230" s="14"/>
      <c r="F230" s="13"/>
      <c r="G230" s="88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3:19" ht="16.5">
      <c r="C231" s="1"/>
      <c r="D231" s="1"/>
      <c r="E231" s="14"/>
      <c r="F231" s="13"/>
      <c r="G231" s="88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3:19" ht="16.5">
      <c r="C232" s="1"/>
      <c r="D232" s="1"/>
      <c r="E232" s="14"/>
      <c r="F232" s="13"/>
      <c r="G232" s="88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3:19" ht="16.5">
      <c r="C233" s="1"/>
      <c r="D233" s="1"/>
      <c r="E233" s="14"/>
      <c r="F233" s="13"/>
      <c r="G233" s="88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3:19" ht="16.5">
      <c r="C234" s="1"/>
      <c r="D234" s="1"/>
      <c r="E234" s="14"/>
      <c r="F234" s="13"/>
      <c r="G234" s="88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3:19" ht="16.5">
      <c r="C235" s="1"/>
      <c r="D235" s="1"/>
      <c r="E235" s="14"/>
      <c r="F235" s="13"/>
      <c r="G235" s="88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3:19" ht="16.5">
      <c r="C236" s="1"/>
      <c r="D236" s="1"/>
      <c r="E236" s="14"/>
      <c r="F236" s="13"/>
      <c r="G236" s="88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3:19" ht="16.5">
      <c r="C237" s="1"/>
      <c r="D237" s="1"/>
      <c r="E237" s="14"/>
      <c r="F237" s="13"/>
      <c r="G237" s="88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3:19" ht="16.5">
      <c r="C238" s="1"/>
      <c r="D238" s="1"/>
      <c r="E238" s="14"/>
      <c r="F238" s="13"/>
      <c r="G238" s="88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3:19" ht="16.5">
      <c r="C239" s="1"/>
      <c r="D239" s="1"/>
      <c r="E239" s="14"/>
      <c r="F239" s="13"/>
      <c r="G239" s="88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3:19" ht="16.5">
      <c r="C240" s="1"/>
      <c r="D240" s="1"/>
      <c r="E240" s="14"/>
      <c r="F240" s="13"/>
      <c r="G240" s="88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3:19" ht="16.5">
      <c r="C241" s="1"/>
      <c r="D241" s="1"/>
      <c r="E241" s="14"/>
      <c r="F241" s="13"/>
      <c r="G241" s="88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3:19" ht="16.5">
      <c r="C242" s="1"/>
      <c r="D242" s="1"/>
      <c r="E242" s="14"/>
      <c r="F242" s="13"/>
      <c r="G242" s="88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3:19" ht="16.5">
      <c r="C243" s="1"/>
      <c r="D243" s="1"/>
      <c r="E243" s="14"/>
      <c r="F243" s="13"/>
      <c r="G243" s="88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3:19" ht="16.5">
      <c r="C244" s="1"/>
      <c r="D244" s="1"/>
      <c r="E244" s="14"/>
      <c r="F244" s="13"/>
      <c r="G244" s="88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3:19" ht="16.5">
      <c r="C245" s="1"/>
      <c r="D245" s="1"/>
      <c r="E245" s="14"/>
      <c r="F245" s="13"/>
      <c r="G245" s="88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3:19" ht="16.5">
      <c r="C246" s="1"/>
      <c r="D246" s="1"/>
      <c r="E246" s="14"/>
      <c r="F246" s="13"/>
      <c r="G246" s="88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3:19" ht="16.5">
      <c r="C247" s="1"/>
      <c r="D247" s="1"/>
      <c r="E247" s="14"/>
      <c r="F247" s="13"/>
      <c r="G247" s="88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3:19" ht="16.5">
      <c r="C248" s="1"/>
      <c r="D248" s="1"/>
      <c r="E248" s="14"/>
      <c r="F248" s="13"/>
      <c r="G248" s="88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3:19" ht="16.5">
      <c r="C249" s="1"/>
      <c r="D249" s="1"/>
      <c r="E249" s="14"/>
      <c r="F249" s="13"/>
      <c r="G249" s="88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3:19" ht="16.5">
      <c r="C250" s="1"/>
      <c r="D250" s="1"/>
      <c r="E250" s="14"/>
      <c r="F250" s="13"/>
      <c r="G250" s="88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3:19" ht="16.5">
      <c r="C251" s="1"/>
      <c r="D251" s="1"/>
      <c r="E251" s="14"/>
      <c r="F251" s="13"/>
      <c r="G251" s="88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3:19" ht="16.5">
      <c r="C252" s="1"/>
      <c r="D252" s="1"/>
      <c r="E252" s="14"/>
      <c r="F252" s="13"/>
      <c r="G252" s="88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3:19" ht="16.5">
      <c r="C253" s="1"/>
      <c r="D253" s="1"/>
      <c r="E253" s="14"/>
      <c r="F253" s="13"/>
      <c r="G253" s="88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3:19" ht="16.5">
      <c r="C254" s="1"/>
      <c r="D254" s="1"/>
      <c r="E254" s="14"/>
      <c r="F254" s="13"/>
      <c r="G254" s="88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3:19" ht="16.5">
      <c r="C255" s="1"/>
      <c r="D255" s="1"/>
      <c r="E255" s="14"/>
      <c r="F255" s="13"/>
      <c r="G255" s="88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3:19" ht="16.5">
      <c r="C256" s="1"/>
      <c r="D256" s="1"/>
      <c r="E256" s="14"/>
      <c r="F256" s="13"/>
      <c r="G256" s="88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3:19" ht="16.5">
      <c r="C257" s="1"/>
      <c r="D257" s="1"/>
      <c r="E257" s="14"/>
      <c r="F257" s="13"/>
      <c r="G257" s="88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3:19" ht="16.5">
      <c r="C258" s="1"/>
      <c r="D258" s="1"/>
      <c r="E258" s="14"/>
      <c r="F258" s="13"/>
      <c r="G258" s="88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3:19" ht="16.5">
      <c r="C259" s="1"/>
      <c r="D259" s="1"/>
      <c r="E259" s="14"/>
      <c r="F259" s="13"/>
      <c r="G259" s="88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3:19" ht="16.5">
      <c r="C260" s="1"/>
      <c r="D260" s="1"/>
      <c r="E260" s="14"/>
      <c r="F260" s="13"/>
      <c r="G260" s="88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3:19" ht="16.5">
      <c r="C261" s="1"/>
      <c r="D261" s="1"/>
      <c r="E261" s="14"/>
      <c r="F261" s="13"/>
      <c r="G261" s="88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3:19" ht="16.5">
      <c r="C262" s="1"/>
      <c r="D262" s="1"/>
      <c r="E262" s="14"/>
      <c r="F262" s="13"/>
      <c r="G262" s="88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3:19" ht="16.5">
      <c r="C263" s="1"/>
      <c r="D263" s="1"/>
      <c r="E263" s="14"/>
      <c r="F263" s="13"/>
      <c r="G263" s="88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3:19" ht="16.5">
      <c r="C264" s="1"/>
      <c r="D264" s="1"/>
      <c r="E264" s="14"/>
      <c r="F264" s="13"/>
      <c r="G264" s="88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3:19" ht="16.5">
      <c r="C265" s="1"/>
      <c r="D265" s="1"/>
      <c r="E265" s="14"/>
      <c r="F265" s="13"/>
      <c r="G265" s="88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3:19" ht="16.5">
      <c r="C266" s="1"/>
      <c r="D266" s="1"/>
      <c r="E266" s="14"/>
      <c r="F266" s="13"/>
      <c r="G266" s="88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3:19" ht="16.5">
      <c r="C267" s="1"/>
      <c r="D267" s="1"/>
      <c r="E267" s="14"/>
      <c r="F267" s="13"/>
      <c r="G267" s="88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3:19" ht="16.5">
      <c r="C268" s="1"/>
      <c r="D268" s="1"/>
      <c r="E268" s="14"/>
      <c r="F268" s="13"/>
      <c r="G268" s="88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3:19" ht="16.5">
      <c r="C269" s="1"/>
      <c r="D269" s="1"/>
      <c r="E269" s="14"/>
      <c r="F269" s="13"/>
      <c r="G269" s="88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3:19" ht="16.5">
      <c r="C270" s="1"/>
      <c r="D270" s="1"/>
      <c r="E270" s="14"/>
      <c r="F270" s="13"/>
      <c r="G270" s="88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3:19" ht="16.5">
      <c r="C271" s="1"/>
      <c r="D271" s="1"/>
      <c r="E271" s="14"/>
      <c r="F271" s="13"/>
      <c r="G271" s="88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3:19" ht="16.5">
      <c r="C272" s="1"/>
      <c r="D272" s="1"/>
      <c r="E272" s="14"/>
      <c r="F272" s="13"/>
      <c r="G272" s="88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3:19" ht="16.5">
      <c r="C273" s="1"/>
      <c r="D273" s="1"/>
      <c r="E273" s="14"/>
      <c r="F273" s="13"/>
      <c r="G273" s="88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3:19" ht="16.5">
      <c r="C274" s="1"/>
      <c r="D274" s="1"/>
      <c r="E274" s="14"/>
      <c r="F274" s="13"/>
      <c r="G274" s="88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3:19" ht="16.5">
      <c r="C275" s="1"/>
      <c r="D275" s="1"/>
      <c r="E275" s="14"/>
      <c r="F275" s="13"/>
      <c r="G275" s="88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3:19" ht="16.5">
      <c r="C276" s="1"/>
      <c r="D276" s="1"/>
      <c r="E276" s="14"/>
      <c r="F276" s="13"/>
      <c r="G276" s="88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3:19" ht="16.5">
      <c r="C277" s="1"/>
      <c r="D277" s="1"/>
      <c r="E277" s="14"/>
      <c r="F277" s="13"/>
      <c r="G277" s="88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3:19" ht="16.5">
      <c r="C278" s="1"/>
      <c r="D278" s="1"/>
      <c r="E278" s="14"/>
      <c r="F278" s="13"/>
      <c r="G278" s="88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3:19" ht="16.5">
      <c r="C279" s="1"/>
      <c r="D279" s="1"/>
      <c r="E279" s="14"/>
      <c r="F279" s="13"/>
      <c r="G279" s="88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3:19" ht="16.5">
      <c r="C280" s="1"/>
      <c r="D280" s="1"/>
      <c r="E280" s="14"/>
      <c r="F280" s="13"/>
      <c r="G280" s="88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3:19" ht="16.5">
      <c r="C281" s="1"/>
      <c r="D281" s="1"/>
      <c r="E281" s="14"/>
      <c r="F281" s="13"/>
      <c r="G281" s="88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3:19" ht="16.5">
      <c r="C282" s="1"/>
      <c r="D282" s="1"/>
      <c r="E282" s="14"/>
      <c r="F282" s="13"/>
      <c r="G282" s="88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3:19" ht="16.5">
      <c r="C283" s="1"/>
      <c r="D283" s="1"/>
      <c r="E283" s="14"/>
      <c r="F283" s="13"/>
      <c r="G283" s="88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3:19" ht="16.5">
      <c r="C284" s="1"/>
      <c r="D284" s="1"/>
      <c r="E284" s="14"/>
      <c r="F284" s="13"/>
      <c r="G284" s="88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3:19" ht="16.5">
      <c r="C285" s="1"/>
      <c r="D285" s="1"/>
      <c r="E285" s="14"/>
      <c r="F285" s="13"/>
      <c r="G285" s="88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3:19" ht="16.5">
      <c r="C286" s="1"/>
      <c r="D286" s="1"/>
      <c r="E286" s="14"/>
      <c r="F286" s="13"/>
      <c r="G286" s="88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3:19" ht="16.5">
      <c r="C287" s="1"/>
      <c r="D287" s="1"/>
      <c r="E287" s="14"/>
      <c r="F287" s="13"/>
      <c r="G287" s="88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3:19" ht="16.5">
      <c r="C288" s="1"/>
      <c r="D288" s="1"/>
      <c r="E288" s="14"/>
      <c r="F288" s="13"/>
      <c r="G288" s="88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3:19" ht="16.5">
      <c r="C289" s="1"/>
      <c r="D289" s="1"/>
      <c r="E289" s="14"/>
      <c r="F289" s="13"/>
      <c r="G289" s="88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3:19" ht="16.5">
      <c r="C290" s="1"/>
      <c r="D290" s="1"/>
      <c r="E290" s="14"/>
      <c r="F290" s="13"/>
      <c r="G290" s="88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3:19" ht="16.5">
      <c r="C291" s="1"/>
      <c r="D291" s="1"/>
      <c r="E291" s="14"/>
      <c r="F291" s="13"/>
      <c r="G291" s="88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3:19" ht="16.5">
      <c r="C292" s="1"/>
      <c r="D292" s="1"/>
      <c r="E292" s="14"/>
      <c r="F292" s="13"/>
      <c r="G292" s="88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3:19" ht="16.5">
      <c r="C293" s="1"/>
      <c r="D293" s="1"/>
      <c r="E293" s="14"/>
      <c r="F293" s="13"/>
      <c r="G293" s="88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3:19" ht="16.5">
      <c r="C294" s="1"/>
      <c r="D294" s="1"/>
      <c r="E294" s="14"/>
      <c r="F294" s="13"/>
      <c r="G294" s="88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3:19" ht="16.5">
      <c r="C295" s="1"/>
      <c r="D295" s="1"/>
      <c r="E295" s="14"/>
      <c r="F295" s="13"/>
      <c r="G295" s="88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3:19" ht="16.5">
      <c r="C296" s="1"/>
      <c r="D296" s="1"/>
      <c r="E296" s="14"/>
      <c r="F296" s="13"/>
      <c r="G296" s="88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3:19" ht="16.5">
      <c r="C297" s="1"/>
      <c r="D297" s="1"/>
      <c r="E297" s="14"/>
      <c r="F297" s="13"/>
      <c r="G297" s="88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3:19" ht="16.5">
      <c r="C298" s="1"/>
      <c r="D298" s="1"/>
      <c r="E298" s="14"/>
      <c r="F298" s="13"/>
      <c r="G298" s="88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3:19" ht="16.5">
      <c r="C299" s="1"/>
      <c r="D299" s="1"/>
      <c r="E299" s="14"/>
      <c r="F299" s="13"/>
      <c r="G299" s="88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3:19" ht="16.5">
      <c r="C300" s="1"/>
      <c r="D300" s="1"/>
      <c r="E300" s="14"/>
      <c r="F300" s="13"/>
      <c r="G300" s="88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3:19" ht="16.5">
      <c r="C301" s="1"/>
      <c r="D301" s="1"/>
      <c r="E301" s="14"/>
      <c r="F301" s="13"/>
      <c r="G301" s="88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3:19" ht="16.5">
      <c r="C302" s="1"/>
      <c r="D302" s="1"/>
      <c r="E302" s="14"/>
      <c r="F302" s="13"/>
      <c r="G302" s="88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3:19" ht="16.5">
      <c r="C303" s="1"/>
      <c r="D303" s="1"/>
      <c r="E303" s="14"/>
      <c r="F303" s="13"/>
      <c r="G303" s="88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3:19" ht="16.5">
      <c r="C304" s="1"/>
      <c r="D304" s="1"/>
      <c r="E304" s="14"/>
      <c r="F304" s="13"/>
      <c r="G304" s="88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3:19" ht="16.5">
      <c r="C305" s="1"/>
      <c r="D305" s="1"/>
      <c r="E305" s="14"/>
      <c r="F305" s="13"/>
      <c r="G305" s="88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3:19" ht="16.5">
      <c r="C306" s="1"/>
      <c r="D306" s="1"/>
      <c r="E306" s="14"/>
      <c r="F306" s="13"/>
      <c r="G306" s="88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3:19" ht="16.5">
      <c r="C307" s="1"/>
      <c r="D307" s="1"/>
      <c r="E307" s="14"/>
      <c r="F307" s="13"/>
      <c r="G307" s="88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3:19" ht="16.5">
      <c r="C308" s="1"/>
      <c r="D308" s="1"/>
      <c r="E308" s="14"/>
      <c r="F308" s="13"/>
      <c r="G308" s="88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3:19" ht="16.5">
      <c r="C309" s="1"/>
      <c r="D309" s="1"/>
      <c r="E309" s="14"/>
      <c r="F309" s="13"/>
      <c r="G309" s="88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3:19" ht="16.5">
      <c r="C310" s="1"/>
      <c r="D310" s="1"/>
      <c r="E310" s="14"/>
      <c r="F310" s="13"/>
      <c r="G310" s="88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3:19" ht="16.5">
      <c r="C311" s="1"/>
      <c r="D311" s="1"/>
      <c r="E311" s="14"/>
      <c r="F311" s="13"/>
      <c r="G311" s="88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3:19" ht="16.5">
      <c r="C312" s="1"/>
      <c r="D312" s="1"/>
      <c r="E312" s="14"/>
      <c r="F312" s="13"/>
      <c r="G312" s="88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3:19" ht="16.5">
      <c r="C313" s="1"/>
      <c r="D313" s="1"/>
      <c r="E313" s="14"/>
      <c r="F313" s="13"/>
      <c r="G313" s="88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3:19" ht="16.5">
      <c r="C314" s="1"/>
      <c r="D314" s="1"/>
      <c r="E314" s="14"/>
      <c r="F314" s="13"/>
      <c r="G314" s="88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3:19" ht="16.5">
      <c r="C315" s="1"/>
      <c r="D315" s="1"/>
      <c r="E315" s="14"/>
      <c r="F315" s="13"/>
      <c r="G315" s="88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3:19" ht="16.5">
      <c r="C316" s="1"/>
      <c r="D316" s="1"/>
      <c r="E316" s="14"/>
      <c r="F316" s="13"/>
      <c r="G316" s="88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3:19" ht="16.5">
      <c r="C317" s="1"/>
      <c r="D317" s="1"/>
      <c r="E317" s="14"/>
      <c r="F317" s="13"/>
      <c r="G317" s="88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3:19" ht="16.5">
      <c r="C318" s="1"/>
      <c r="D318" s="1"/>
      <c r="E318" s="14"/>
      <c r="F318" s="13"/>
      <c r="G318" s="88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3:19" ht="16.5">
      <c r="C319" s="1"/>
      <c r="D319" s="1"/>
      <c r="E319" s="14"/>
      <c r="F319" s="13"/>
      <c r="G319" s="88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3:19" ht="16.5">
      <c r="C320" s="1"/>
      <c r="D320" s="1"/>
      <c r="E320" s="14"/>
      <c r="F320" s="13"/>
      <c r="G320" s="88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3:19" ht="16.5">
      <c r="C321" s="1"/>
      <c r="D321" s="1"/>
      <c r="E321" s="14"/>
      <c r="F321" s="13"/>
      <c r="G321" s="88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3:19" ht="16.5">
      <c r="C322" s="1"/>
      <c r="D322" s="1"/>
      <c r="E322" s="14"/>
      <c r="F322" s="13"/>
      <c r="G322" s="88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3:19" ht="16.5">
      <c r="C323" s="1"/>
      <c r="D323" s="1"/>
      <c r="E323" s="14"/>
      <c r="F323" s="13"/>
      <c r="G323" s="88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3:19" ht="16.5">
      <c r="C324" s="1"/>
      <c r="D324" s="1"/>
      <c r="E324" s="14"/>
      <c r="F324" s="13"/>
      <c r="G324" s="88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3:19" ht="16.5">
      <c r="C325" s="1"/>
      <c r="D325" s="1"/>
      <c r="E325" s="14"/>
      <c r="F325" s="13"/>
      <c r="G325" s="88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3:19" ht="16.5">
      <c r="C326" s="1"/>
      <c r="D326" s="1"/>
      <c r="E326" s="14"/>
      <c r="F326" s="13"/>
      <c r="G326" s="88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3:19" ht="16.5">
      <c r="C327" s="1"/>
      <c r="D327" s="1"/>
      <c r="E327" s="14"/>
      <c r="F327" s="13"/>
      <c r="G327" s="88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3:19" ht="16.5">
      <c r="C328" s="1"/>
      <c r="D328" s="1"/>
      <c r="E328" s="14"/>
      <c r="F328" s="13"/>
      <c r="G328" s="88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3:19" ht="16.5">
      <c r="C329" s="1"/>
      <c r="D329" s="1"/>
      <c r="E329" s="14"/>
      <c r="F329" s="13"/>
      <c r="G329" s="88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3:19" ht="16.5">
      <c r="C330" s="1"/>
      <c r="D330" s="1"/>
      <c r="E330" s="14"/>
      <c r="F330" s="13"/>
      <c r="G330" s="88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3:19" ht="16.5">
      <c r="C331" s="1"/>
      <c r="D331" s="1"/>
      <c r="E331" s="14"/>
      <c r="F331" s="13"/>
      <c r="G331" s="88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3:19" ht="16.5">
      <c r="C332" s="1"/>
      <c r="D332" s="1"/>
      <c r="E332" s="14"/>
      <c r="F332" s="13"/>
      <c r="G332" s="88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3:19" ht="16.5">
      <c r="C333" s="1"/>
      <c r="D333" s="1"/>
      <c r="E333" s="14"/>
      <c r="F333" s="13"/>
      <c r="G333" s="88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3:19" ht="16.5">
      <c r="C334" s="1"/>
      <c r="D334" s="1"/>
      <c r="E334" s="14"/>
      <c r="F334" s="13"/>
      <c r="G334" s="88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3:19" ht="16.5">
      <c r="C335" s="1"/>
      <c r="D335" s="1"/>
      <c r="E335" s="14"/>
      <c r="F335" s="13"/>
      <c r="G335" s="88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3:19" ht="16.5">
      <c r="C336" s="1"/>
      <c r="D336" s="1"/>
      <c r="E336" s="14"/>
      <c r="F336" s="13"/>
      <c r="G336" s="88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3:19" ht="16.5">
      <c r="C337" s="1"/>
      <c r="D337" s="1"/>
      <c r="E337" s="14"/>
      <c r="F337" s="13"/>
      <c r="G337" s="88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3:19" ht="16.5">
      <c r="C338" s="1"/>
      <c r="D338" s="1"/>
      <c r="E338" s="14"/>
      <c r="F338" s="13"/>
      <c r="G338" s="88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3:19" ht="16.5">
      <c r="C339" s="1"/>
      <c r="D339" s="1"/>
      <c r="E339" s="14"/>
      <c r="F339" s="13"/>
      <c r="G339" s="88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3:19" ht="16.5">
      <c r="C340" s="1"/>
      <c r="D340" s="1"/>
      <c r="E340" s="14"/>
      <c r="F340" s="13"/>
      <c r="G340" s="88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3:19" ht="16.5">
      <c r="C341" s="1"/>
      <c r="D341" s="1"/>
      <c r="E341" s="14"/>
      <c r="F341" s="13"/>
      <c r="G341" s="88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3:19" ht="16.5">
      <c r="C342" s="1"/>
      <c r="D342" s="1"/>
      <c r="E342" s="14"/>
      <c r="F342" s="13"/>
      <c r="G342" s="88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3:19" ht="16.5">
      <c r="C343" s="1"/>
      <c r="D343" s="1"/>
      <c r="E343" s="14"/>
      <c r="F343" s="13"/>
      <c r="G343" s="88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3:19" ht="16.5">
      <c r="C344" s="1"/>
      <c r="D344" s="1"/>
      <c r="E344" s="14"/>
      <c r="F344" s="13"/>
      <c r="G344" s="88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3:19" ht="16.5">
      <c r="C345" s="1"/>
      <c r="D345" s="1"/>
      <c r="E345" s="14"/>
      <c r="F345" s="13"/>
      <c r="G345" s="88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3:19" ht="16.5">
      <c r="C346" s="1"/>
      <c r="D346" s="1"/>
      <c r="E346" s="14"/>
      <c r="F346" s="13"/>
      <c r="G346" s="88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3:19" ht="16.5">
      <c r="C347" s="1"/>
      <c r="D347" s="1"/>
      <c r="E347" s="14"/>
      <c r="F347" s="13"/>
      <c r="G347" s="88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3:19" ht="16.5">
      <c r="C348" s="1"/>
      <c r="D348" s="1"/>
      <c r="E348" s="14"/>
      <c r="F348" s="13"/>
      <c r="G348" s="88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3:19" ht="16.5">
      <c r="C349" s="1"/>
      <c r="D349" s="1"/>
      <c r="E349" s="14"/>
      <c r="F349" s="13"/>
      <c r="G349" s="88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3:19" ht="16.5">
      <c r="C350" s="1"/>
      <c r="D350" s="1"/>
      <c r="E350" s="14"/>
      <c r="F350" s="13"/>
      <c r="G350" s="88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3:19" ht="16.5">
      <c r="C351" s="1"/>
      <c r="D351" s="1"/>
      <c r="E351" s="14"/>
      <c r="F351" s="13"/>
      <c r="G351" s="88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3:19" ht="16.5">
      <c r="C352" s="1"/>
      <c r="D352" s="1"/>
      <c r="E352" s="14"/>
      <c r="F352" s="13"/>
      <c r="G352" s="88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3:19" ht="16.5">
      <c r="C353" s="1"/>
      <c r="D353" s="1"/>
      <c r="E353" s="14"/>
      <c r="F353" s="13"/>
      <c r="G353" s="88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3:19" ht="16.5">
      <c r="C354" s="1"/>
      <c r="D354" s="1"/>
      <c r="E354" s="14"/>
      <c r="F354" s="13"/>
      <c r="G354" s="88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3:19" ht="16.5">
      <c r="C355" s="1"/>
      <c r="D355" s="1"/>
      <c r="E355" s="14"/>
      <c r="F355" s="13"/>
      <c r="G355" s="88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3:19" ht="16.5">
      <c r="C356" s="1"/>
      <c r="D356" s="1"/>
      <c r="E356" s="14"/>
      <c r="F356" s="13"/>
      <c r="G356" s="88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3:19" ht="16.5">
      <c r="C357" s="1"/>
      <c r="D357" s="1"/>
      <c r="E357" s="14"/>
      <c r="F357" s="13"/>
      <c r="G357" s="88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3:19" ht="16.5">
      <c r="C358" s="1"/>
      <c r="D358" s="1"/>
      <c r="E358" s="14"/>
      <c r="F358" s="13"/>
      <c r="G358" s="88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3:19" ht="16.5">
      <c r="C359" s="1"/>
      <c r="D359" s="1"/>
      <c r="E359" s="14"/>
      <c r="F359" s="13"/>
      <c r="G359" s="88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3:19" ht="16.5">
      <c r="C360" s="1"/>
      <c r="D360" s="1"/>
      <c r="E360" s="14"/>
      <c r="F360" s="13"/>
      <c r="G360" s="88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3:19" ht="16.5">
      <c r="C361" s="1"/>
      <c r="D361" s="1"/>
      <c r="E361" s="14"/>
      <c r="F361" s="13"/>
      <c r="G361" s="88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3:19" ht="16.5">
      <c r="C362" s="1"/>
      <c r="D362" s="1"/>
      <c r="E362" s="14"/>
      <c r="F362" s="13"/>
      <c r="G362" s="88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3:19" ht="16.5">
      <c r="C363" s="1"/>
      <c r="D363" s="1"/>
      <c r="E363" s="14"/>
      <c r="F363" s="13"/>
      <c r="G363" s="88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3:19" ht="16.5">
      <c r="C364" s="1"/>
      <c r="D364" s="1"/>
      <c r="E364" s="14"/>
      <c r="F364" s="13"/>
      <c r="G364" s="88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3:19" ht="16.5">
      <c r="C365" s="1"/>
      <c r="D365" s="1"/>
      <c r="E365" s="14"/>
      <c r="F365" s="13"/>
      <c r="G365" s="88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3:19" ht="16.5">
      <c r="C366" s="1"/>
      <c r="D366" s="1"/>
      <c r="E366" s="14"/>
      <c r="F366" s="13"/>
      <c r="G366" s="88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3:19" ht="16.5">
      <c r="C367" s="1"/>
      <c r="D367" s="1"/>
      <c r="E367" s="14"/>
      <c r="F367" s="13"/>
      <c r="G367" s="88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3:19" ht="16.5">
      <c r="C368" s="1"/>
      <c r="D368" s="1"/>
      <c r="E368" s="14"/>
      <c r="F368" s="13"/>
      <c r="G368" s="88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3:19" ht="16.5">
      <c r="C369" s="1"/>
      <c r="D369" s="1"/>
      <c r="E369" s="14"/>
      <c r="F369" s="13"/>
      <c r="G369" s="88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3:19" ht="16.5">
      <c r="C370" s="1"/>
      <c r="D370" s="1"/>
      <c r="E370" s="14"/>
      <c r="F370" s="13"/>
      <c r="G370" s="88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3:19" ht="16.5">
      <c r="C371" s="1"/>
      <c r="D371" s="1"/>
      <c r="E371" s="14"/>
      <c r="F371" s="13"/>
      <c r="G371" s="88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3:19" ht="16.5">
      <c r="C372" s="1"/>
      <c r="D372" s="1"/>
      <c r="E372" s="14"/>
      <c r="F372" s="13"/>
      <c r="G372" s="88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3:19" ht="16.5">
      <c r="C373" s="1"/>
      <c r="D373" s="1"/>
      <c r="E373" s="14"/>
      <c r="F373" s="13"/>
      <c r="G373" s="88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3:19" ht="16.5">
      <c r="C374" s="1"/>
      <c r="D374" s="1"/>
      <c r="E374" s="14"/>
      <c r="F374" s="13"/>
      <c r="G374" s="88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3:19" ht="16.5">
      <c r="C375" s="1"/>
      <c r="D375" s="1"/>
      <c r="E375" s="14"/>
      <c r="F375" s="13"/>
      <c r="G375" s="88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3:19" ht="16.5">
      <c r="C376" s="1"/>
      <c r="D376" s="1"/>
      <c r="E376" s="14"/>
      <c r="F376" s="13"/>
      <c r="G376" s="88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3:19" ht="16.5">
      <c r="C377" s="1"/>
      <c r="D377" s="1"/>
      <c r="E377" s="14"/>
      <c r="F377" s="13"/>
      <c r="G377" s="88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3:19" ht="16.5">
      <c r="C378" s="1"/>
      <c r="D378" s="1"/>
      <c r="E378" s="14"/>
      <c r="F378" s="13"/>
      <c r="G378" s="88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3:19" ht="16.5">
      <c r="C379" s="1"/>
      <c r="D379" s="1"/>
      <c r="E379" s="14"/>
      <c r="F379" s="13"/>
      <c r="G379" s="88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3:19" ht="16.5">
      <c r="C380" s="1"/>
      <c r="D380" s="1"/>
      <c r="E380" s="14"/>
      <c r="F380" s="13"/>
      <c r="G380" s="88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3:19" ht="16.5">
      <c r="C381" s="1"/>
      <c r="D381" s="1"/>
      <c r="E381" s="14"/>
      <c r="F381" s="13"/>
      <c r="G381" s="88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3:19" ht="16.5">
      <c r="C382" s="1"/>
      <c r="D382" s="1"/>
      <c r="E382" s="14"/>
      <c r="F382" s="13"/>
      <c r="G382" s="88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3:19" ht="16.5">
      <c r="C383" s="1"/>
      <c r="D383" s="1"/>
      <c r="E383" s="14"/>
      <c r="F383" s="13"/>
      <c r="G383" s="88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3:19" ht="16.5">
      <c r="C384" s="1"/>
      <c r="D384" s="1"/>
      <c r="E384" s="14"/>
      <c r="F384" s="13"/>
      <c r="G384" s="88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3:19" ht="16.5">
      <c r="C385" s="1"/>
      <c r="D385" s="1"/>
      <c r="E385" s="14"/>
      <c r="F385" s="13"/>
      <c r="G385" s="88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3:19" ht="16.5">
      <c r="C386" s="1"/>
      <c r="D386" s="1"/>
      <c r="E386" s="14"/>
      <c r="F386" s="13"/>
      <c r="G386" s="88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</sheetData>
  <sheetProtection/>
  <mergeCells count="10">
    <mergeCell ref="I5:I6"/>
    <mergeCell ref="A5:A6"/>
    <mergeCell ref="C6:D6"/>
    <mergeCell ref="B5:D5"/>
    <mergeCell ref="C1:H1"/>
    <mergeCell ref="C2:H2"/>
    <mergeCell ref="C3:H3"/>
    <mergeCell ref="F5:F6"/>
    <mergeCell ref="G5:H5"/>
    <mergeCell ref="E5:E6"/>
  </mergeCells>
  <printOptions/>
  <pageMargins left="0.5511811023622047" right="0.5511811023622047" top="0.7874015748031497" bottom="0.787401574803149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9"/>
  <sheetViews>
    <sheetView showGridLines="0" zoomScalePageLayoutView="0" workbookViewId="0" topLeftCell="A1">
      <selection activeCell="H23" sqref="H23"/>
    </sheetView>
  </sheetViews>
  <sheetFormatPr defaultColWidth="9.00390625" defaultRowHeight="16.5"/>
  <cols>
    <col min="1" max="1" width="17.50390625" style="53" customWidth="1"/>
    <col min="2" max="2" width="4.375" style="21" customWidth="1"/>
    <col min="3" max="3" width="27.75390625" style="21" customWidth="1"/>
    <col min="4" max="4" width="17.50390625" style="21" customWidth="1"/>
    <col min="5" max="5" width="17.50390625" style="23" customWidth="1"/>
    <col min="6" max="6" width="19.00390625" style="95" customWidth="1"/>
    <col min="7" max="7" width="17.00390625" style="21" customWidth="1"/>
    <col min="8" max="8" width="14.875" style="21" customWidth="1"/>
    <col min="9" max="16384" width="9.00390625" style="21" customWidth="1"/>
  </cols>
  <sheetData>
    <row r="1" spans="1:17" ht="16.5">
      <c r="A1" s="107" t="s">
        <v>119</v>
      </c>
      <c r="B1" s="123"/>
      <c r="C1" s="123"/>
      <c r="D1" s="123"/>
      <c r="E1" s="123"/>
      <c r="F1" s="123"/>
      <c r="G1" s="123"/>
      <c r="H1" s="20"/>
      <c r="I1" s="1"/>
      <c r="J1" s="1"/>
      <c r="K1" s="1"/>
      <c r="L1" s="1"/>
      <c r="M1" s="1"/>
      <c r="N1" s="1"/>
      <c r="O1" s="1"/>
      <c r="P1" s="1"/>
      <c r="Q1" s="1"/>
    </row>
    <row r="2" spans="1:17" ht="16.5">
      <c r="A2" s="109" t="s">
        <v>120</v>
      </c>
      <c r="B2" s="110"/>
      <c r="C2" s="110"/>
      <c r="D2" s="110"/>
      <c r="E2" s="110"/>
      <c r="F2" s="110"/>
      <c r="G2" s="110"/>
      <c r="H2" s="20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109" t="s">
        <v>121</v>
      </c>
      <c r="B3" s="110"/>
      <c r="C3" s="110"/>
      <c r="D3" s="110"/>
      <c r="E3" s="110"/>
      <c r="F3" s="110"/>
      <c r="G3" s="3" t="s">
        <v>66</v>
      </c>
      <c r="H3" s="20"/>
      <c r="I3" s="1"/>
      <c r="J3" s="1"/>
      <c r="K3" s="1"/>
      <c r="L3" s="1"/>
      <c r="M3" s="1"/>
      <c r="N3" s="1"/>
      <c r="O3" s="1"/>
      <c r="P3" s="1"/>
      <c r="Q3" s="1"/>
    </row>
    <row r="4" spans="2:17" ht="15.75" customHeight="1">
      <c r="B4" s="1"/>
      <c r="C4" s="2"/>
      <c r="D4" s="3"/>
      <c r="E4" s="15"/>
      <c r="F4" s="89"/>
      <c r="G4" s="1" t="s">
        <v>67</v>
      </c>
      <c r="I4" s="1"/>
      <c r="J4" s="1"/>
      <c r="K4" s="1"/>
      <c r="L4" s="1"/>
      <c r="M4" s="1"/>
      <c r="N4" s="1"/>
      <c r="O4" s="1"/>
      <c r="P4" s="1"/>
      <c r="Q4" s="1"/>
    </row>
    <row r="5" spans="1:17" ht="16.5">
      <c r="A5" s="121" t="s">
        <v>60</v>
      </c>
      <c r="B5" s="111" t="s">
        <v>15</v>
      </c>
      <c r="C5" s="124"/>
      <c r="D5" s="126" t="s">
        <v>61</v>
      </c>
      <c r="E5" s="121" t="s">
        <v>62</v>
      </c>
      <c r="F5" s="129" t="s">
        <v>65</v>
      </c>
      <c r="G5" s="130"/>
      <c r="I5" s="1"/>
      <c r="J5" s="1"/>
      <c r="K5" s="1"/>
      <c r="L5" s="1"/>
      <c r="M5" s="1"/>
      <c r="N5" s="1"/>
      <c r="O5" s="1"/>
      <c r="P5" s="1"/>
      <c r="Q5" s="1"/>
    </row>
    <row r="6" spans="1:17" ht="16.5">
      <c r="A6" s="122"/>
      <c r="B6" s="125"/>
      <c r="C6" s="125"/>
      <c r="D6" s="127"/>
      <c r="E6" s="128"/>
      <c r="F6" s="82" t="s">
        <v>64</v>
      </c>
      <c r="G6" s="31" t="s">
        <v>63</v>
      </c>
      <c r="I6" s="1"/>
      <c r="J6" s="1"/>
      <c r="K6" s="1"/>
      <c r="L6" s="1"/>
      <c r="M6" s="1"/>
      <c r="N6" s="1"/>
      <c r="O6" s="1"/>
      <c r="P6" s="1"/>
      <c r="Q6" s="1"/>
    </row>
    <row r="7" spans="1:17" ht="18.75" customHeight="1">
      <c r="A7" s="58"/>
      <c r="B7" s="35" t="s">
        <v>16</v>
      </c>
      <c r="C7" s="36"/>
      <c r="D7" s="33"/>
      <c r="E7" s="16"/>
      <c r="F7" s="90"/>
      <c r="G7" s="68"/>
      <c r="I7" s="1"/>
      <c r="J7" s="1"/>
      <c r="K7" s="1"/>
      <c r="L7" s="1"/>
      <c r="M7" s="1"/>
      <c r="N7" s="1"/>
      <c r="O7" s="1"/>
      <c r="P7" s="1"/>
      <c r="Q7" s="1"/>
    </row>
    <row r="8" spans="1:17" ht="18.75" customHeight="1">
      <c r="A8" s="58">
        <v>573737440</v>
      </c>
      <c r="B8" s="37"/>
      <c r="C8" s="5" t="s">
        <v>0</v>
      </c>
      <c r="D8" s="6">
        <v>620546000</v>
      </c>
      <c r="E8" s="16">
        <v>594580000</v>
      </c>
      <c r="F8" s="91">
        <f aca="true" t="shared" si="0" ref="F8:F14">D8-E8</f>
        <v>25966000</v>
      </c>
      <c r="G8" s="69">
        <f>F8/E8</f>
        <v>0.04367116283763329</v>
      </c>
      <c r="I8" s="4"/>
      <c r="J8" s="4"/>
      <c r="K8" s="4"/>
      <c r="L8" s="4"/>
      <c r="M8" s="4"/>
      <c r="N8" s="4"/>
      <c r="O8" s="4"/>
      <c r="P8" s="4"/>
      <c r="Q8" s="4"/>
    </row>
    <row r="9" spans="1:17" ht="18.75" customHeight="1">
      <c r="A9" s="58">
        <v>1285383</v>
      </c>
      <c r="B9" s="37"/>
      <c r="C9" s="8" t="s">
        <v>1</v>
      </c>
      <c r="D9" s="6">
        <v>5232000</v>
      </c>
      <c r="E9" s="16">
        <v>4460000</v>
      </c>
      <c r="F9" s="91">
        <f t="shared" si="0"/>
        <v>772000</v>
      </c>
      <c r="G9" s="69">
        <f aca="true" t="shared" si="1" ref="G9:G14">F9/E9</f>
        <v>0.17309417040358743</v>
      </c>
      <c r="I9" s="4"/>
      <c r="J9" s="4"/>
      <c r="K9" s="4"/>
      <c r="L9" s="4"/>
      <c r="M9" s="4"/>
      <c r="N9" s="4"/>
      <c r="O9" s="4"/>
      <c r="P9" s="4"/>
      <c r="Q9" s="4"/>
    </row>
    <row r="10" spans="1:17" ht="18.75" customHeight="1">
      <c r="A10" s="58">
        <v>22985968</v>
      </c>
      <c r="B10" s="37"/>
      <c r="C10" s="8" t="s">
        <v>2</v>
      </c>
      <c r="D10" s="6">
        <v>15553000</v>
      </c>
      <c r="E10" s="16">
        <v>19070000</v>
      </c>
      <c r="F10" s="91">
        <f t="shared" si="0"/>
        <v>-3517000</v>
      </c>
      <c r="G10" s="69">
        <f t="shared" si="1"/>
        <v>-0.18442579968536968</v>
      </c>
      <c r="I10" s="4"/>
      <c r="J10" s="4"/>
      <c r="K10" s="4"/>
      <c r="L10" s="4"/>
      <c r="M10" s="4"/>
      <c r="N10" s="4"/>
      <c r="O10" s="4"/>
      <c r="P10" s="4"/>
      <c r="Q10" s="4"/>
    </row>
    <row r="11" spans="1:17" ht="18.75" customHeight="1">
      <c r="A11" s="58">
        <v>86096916</v>
      </c>
      <c r="B11" s="37"/>
      <c r="C11" s="8" t="s">
        <v>3</v>
      </c>
      <c r="D11" s="6">
        <v>130444000</v>
      </c>
      <c r="E11" s="16">
        <v>80000000</v>
      </c>
      <c r="F11" s="91">
        <f t="shared" si="0"/>
        <v>50444000</v>
      </c>
      <c r="G11" s="69">
        <f t="shared" si="1"/>
        <v>0.63055</v>
      </c>
      <c r="I11" s="4"/>
      <c r="J11" s="4"/>
      <c r="K11" s="4"/>
      <c r="L11" s="4"/>
      <c r="M11" s="4"/>
      <c r="N11" s="4"/>
      <c r="O11" s="4"/>
      <c r="P11" s="4"/>
      <c r="Q11" s="4"/>
    </row>
    <row r="12" spans="1:17" ht="18.75" customHeight="1">
      <c r="A12" s="58">
        <v>4677035</v>
      </c>
      <c r="B12" s="37"/>
      <c r="C12" s="8" t="s">
        <v>4</v>
      </c>
      <c r="D12" s="6">
        <v>5535000</v>
      </c>
      <c r="E12" s="16">
        <v>5600000</v>
      </c>
      <c r="F12" s="91">
        <f t="shared" si="0"/>
        <v>-65000</v>
      </c>
      <c r="G12" s="69">
        <f t="shared" si="1"/>
        <v>-0.011607142857142858</v>
      </c>
      <c r="I12" s="4"/>
      <c r="J12" s="4"/>
      <c r="K12" s="4"/>
      <c r="L12" s="4"/>
      <c r="M12" s="4"/>
      <c r="N12" s="4"/>
      <c r="O12" s="4"/>
      <c r="P12" s="4"/>
      <c r="Q12" s="4"/>
    </row>
    <row r="13" spans="1:17" ht="18.75" customHeight="1">
      <c r="A13" s="58">
        <v>18105102</v>
      </c>
      <c r="B13" s="37"/>
      <c r="C13" s="8" t="s">
        <v>5</v>
      </c>
      <c r="D13" s="6">
        <v>17541000</v>
      </c>
      <c r="E13" s="16">
        <v>17510000</v>
      </c>
      <c r="F13" s="91">
        <f t="shared" si="0"/>
        <v>31000</v>
      </c>
      <c r="G13" s="69">
        <f t="shared" si="1"/>
        <v>0.0017704169046259281</v>
      </c>
      <c r="I13" s="4"/>
      <c r="J13" s="4"/>
      <c r="K13" s="4"/>
      <c r="L13" s="4"/>
      <c r="M13" s="4"/>
      <c r="N13" s="4"/>
      <c r="O13" s="4"/>
      <c r="P13" s="4"/>
      <c r="Q13" s="4"/>
    </row>
    <row r="14" spans="1:17" ht="18.75" customHeight="1">
      <c r="A14" s="64">
        <f>SUM(A8:A13)</f>
        <v>706887844</v>
      </c>
      <c r="B14" s="37"/>
      <c r="C14" s="8" t="s">
        <v>17</v>
      </c>
      <c r="D14" s="24">
        <f>SUM(D8:D13)</f>
        <v>794851000</v>
      </c>
      <c r="E14" s="24">
        <f>SUM(E8:E13)</f>
        <v>721220000</v>
      </c>
      <c r="F14" s="92">
        <f t="shared" si="0"/>
        <v>73631000</v>
      </c>
      <c r="G14" s="70">
        <f t="shared" si="1"/>
        <v>0.10209228806744128</v>
      </c>
      <c r="I14" s="4"/>
      <c r="J14" s="4"/>
      <c r="K14" s="4"/>
      <c r="L14" s="4"/>
      <c r="M14" s="4"/>
      <c r="N14" s="4"/>
      <c r="O14" s="4"/>
      <c r="P14" s="4"/>
      <c r="Q14" s="4"/>
    </row>
    <row r="15" spans="1:17" ht="18.75" customHeight="1">
      <c r="A15" s="58"/>
      <c r="B15" s="37"/>
      <c r="C15" s="8"/>
      <c r="D15" s="19"/>
      <c r="E15" s="19"/>
      <c r="F15" s="93"/>
      <c r="G15" s="69"/>
      <c r="I15" s="4"/>
      <c r="J15" s="4"/>
      <c r="K15" s="4"/>
      <c r="L15" s="4"/>
      <c r="M15" s="4"/>
      <c r="N15" s="4"/>
      <c r="O15" s="4"/>
      <c r="P15" s="4"/>
      <c r="Q15" s="4"/>
    </row>
    <row r="16" spans="1:17" ht="18.75" customHeight="1">
      <c r="A16" s="58"/>
      <c r="B16" s="37" t="s">
        <v>18</v>
      </c>
      <c r="C16" s="8"/>
      <c r="D16" s="22"/>
      <c r="E16" s="16"/>
      <c r="F16" s="91"/>
      <c r="G16" s="69"/>
      <c r="I16" s="4"/>
      <c r="J16" s="4"/>
      <c r="K16" s="4"/>
      <c r="L16" s="4"/>
      <c r="M16" s="4"/>
      <c r="N16" s="4"/>
      <c r="O16" s="4"/>
      <c r="P16" s="4"/>
      <c r="Q16" s="4"/>
    </row>
    <row r="17" spans="1:17" ht="18.75" customHeight="1">
      <c r="A17" s="58">
        <v>3493754</v>
      </c>
      <c r="B17" s="37"/>
      <c r="C17" s="8" t="s">
        <v>6</v>
      </c>
      <c r="D17" s="6">
        <v>4269000</v>
      </c>
      <c r="E17" s="16">
        <v>2766000</v>
      </c>
      <c r="F17" s="91">
        <f aca="true" t="shared" si="2" ref="F17:F25">D17-E17</f>
        <v>1503000</v>
      </c>
      <c r="G17" s="69">
        <f>F17/E17</f>
        <v>0.5433839479392625</v>
      </c>
      <c r="I17" s="4"/>
      <c r="J17" s="4"/>
      <c r="K17" s="4"/>
      <c r="L17" s="4"/>
      <c r="M17" s="4"/>
      <c r="N17" s="4"/>
      <c r="O17" s="4"/>
      <c r="P17" s="4"/>
      <c r="Q17" s="4"/>
    </row>
    <row r="18" spans="1:17" ht="18.75" customHeight="1">
      <c r="A18" s="58">
        <v>139960897</v>
      </c>
      <c r="B18" s="37"/>
      <c r="C18" s="8" t="s">
        <v>7</v>
      </c>
      <c r="D18" s="6">
        <v>163777000</v>
      </c>
      <c r="E18" s="16">
        <v>148714000</v>
      </c>
      <c r="F18" s="91">
        <f t="shared" si="2"/>
        <v>15063000</v>
      </c>
      <c r="G18" s="69">
        <f aca="true" t="shared" si="3" ref="G18:G25">F18/E18</f>
        <v>0.10128837903627096</v>
      </c>
      <c r="I18" s="4"/>
      <c r="J18" s="4"/>
      <c r="K18" s="4"/>
      <c r="L18" s="4"/>
      <c r="M18" s="4"/>
      <c r="N18" s="4"/>
      <c r="O18" s="4"/>
      <c r="P18" s="4"/>
      <c r="Q18" s="4"/>
    </row>
    <row r="19" spans="1:17" ht="18.75" customHeight="1">
      <c r="A19" s="58">
        <v>430860589</v>
      </c>
      <c r="B19" s="37"/>
      <c r="C19" s="8" t="s">
        <v>8</v>
      </c>
      <c r="D19" s="6">
        <v>470475000</v>
      </c>
      <c r="E19" s="16">
        <v>423716000</v>
      </c>
      <c r="F19" s="91">
        <f t="shared" si="2"/>
        <v>46759000</v>
      </c>
      <c r="G19" s="69">
        <f t="shared" si="3"/>
        <v>0.11035457712241219</v>
      </c>
      <c r="I19" s="4"/>
      <c r="J19" s="4"/>
      <c r="K19" s="4"/>
      <c r="L19" s="4"/>
      <c r="M19" s="4"/>
      <c r="N19" s="4"/>
      <c r="O19" s="4"/>
      <c r="P19" s="4"/>
      <c r="Q19" s="4"/>
    </row>
    <row r="20" spans="1:17" ht="18.75" customHeight="1">
      <c r="A20" s="58">
        <v>23640540</v>
      </c>
      <c r="B20" s="37"/>
      <c r="C20" s="8" t="s">
        <v>9</v>
      </c>
      <c r="D20" s="6">
        <v>27000000</v>
      </c>
      <c r="E20" s="16">
        <v>27500000</v>
      </c>
      <c r="F20" s="91">
        <f t="shared" si="2"/>
        <v>-500000</v>
      </c>
      <c r="G20" s="69">
        <f t="shared" si="3"/>
        <v>-0.01818181818181818</v>
      </c>
      <c r="I20" s="4"/>
      <c r="J20" s="4"/>
      <c r="K20" s="4"/>
      <c r="L20" s="4"/>
      <c r="M20" s="4"/>
      <c r="N20" s="4"/>
      <c r="O20" s="4"/>
      <c r="P20" s="4"/>
      <c r="Q20" s="4"/>
    </row>
    <row r="21" spans="1:17" ht="18.75" customHeight="1">
      <c r="A21" s="58">
        <v>1359206</v>
      </c>
      <c r="B21" s="37"/>
      <c r="C21" s="8" t="s">
        <v>10</v>
      </c>
      <c r="D21" s="6">
        <v>4300000</v>
      </c>
      <c r="E21" s="16">
        <v>3600000</v>
      </c>
      <c r="F21" s="91">
        <f t="shared" si="2"/>
        <v>700000</v>
      </c>
      <c r="G21" s="69">
        <f t="shared" si="3"/>
        <v>0.19444444444444445</v>
      </c>
      <c r="I21" s="4"/>
      <c r="J21" s="4"/>
      <c r="K21" s="4"/>
      <c r="L21" s="4"/>
      <c r="M21" s="4"/>
      <c r="N21" s="4"/>
      <c r="O21" s="4"/>
      <c r="P21" s="4"/>
      <c r="Q21" s="4"/>
    </row>
    <row r="22" spans="1:17" ht="18.75" customHeight="1">
      <c r="A22" s="58">
        <v>20080025</v>
      </c>
      <c r="B22" s="37"/>
      <c r="C22" s="8" t="s">
        <v>11</v>
      </c>
      <c r="D22" s="6">
        <v>25453000</v>
      </c>
      <c r="E22" s="16">
        <v>26239000</v>
      </c>
      <c r="F22" s="91">
        <f t="shared" si="2"/>
        <v>-786000</v>
      </c>
      <c r="G22" s="69">
        <f t="shared" si="3"/>
        <v>-0.029955409886047488</v>
      </c>
      <c r="I22" s="4"/>
      <c r="J22" s="4"/>
      <c r="K22" s="4"/>
      <c r="L22" s="4"/>
      <c r="M22" s="4"/>
      <c r="N22" s="4"/>
      <c r="O22" s="4"/>
      <c r="P22" s="4"/>
      <c r="Q22" s="4"/>
    </row>
    <row r="23" spans="1:17" ht="18.75" customHeight="1">
      <c r="A23" s="58">
        <v>5122256</v>
      </c>
      <c r="B23" s="37"/>
      <c r="C23" s="8" t="s">
        <v>12</v>
      </c>
      <c r="D23" s="19">
        <v>6363000</v>
      </c>
      <c r="E23" s="16">
        <v>5810000</v>
      </c>
      <c r="F23" s="91">
        <f t="shared" si="2"/>
        <v>553000</v>
      </c>
      <c r="G23" s="69">
        <f t="shared" si="3"/>
        <v>0.09518072289156626</v>
      </c>
      <c r="I23" s="4"/>
      <c r="J23" s="4"/>
      <c r="K23" s="4"/>
      <c r="L23" s="4"/>
      <c r="M23" s="4"/>
      <c r="N23" s="4"/>
      <c r="O23" s="4"/>
      <c r="P23" s="4"/>
      <c r="Q23" s="4"/>
    </row>
    <row r="24" spans="1:17" ht="18.75" customHeight="1">
      <c r="A24" s="58">
        <v>4388028</v>
      </c>
      <c r="B24" s="37"/>
      <c r="C24" s="8" t="s">
        <v>13</v>
      </c>
      <c r="D24" s="19">
        <v>4000000</v>
      </c>
      <c r="E24" s="16">
        <v>3500000</v>
      </c>
      <c r="F24" s="91">
        <f t="shared" si="2"/>
        <v>500000</v>
      </c>
      <c r="G24" s="69">
        <f t="shared" si="3"/>
        <v>0.14285714285714285</v>
      </c>
      <c r="I24" s="4"/>
      <c r="J24" s="4"/>
      <c r="K24" s="4"/>
      <c r="L24" s="4"/>
      <c r="M24" s="4"/>
      <c r="N24" s="4"/>
      <c r="O24" s="4"/>
      <c r="P24" s="4"/>
      <c r="Q24" s="4"/>
    </row>
    <row r="25" spans="1:17" ht="18.75" customHeight="1">
      <c r="A25" s="64">
        <f>SUM(A17:A24)</f>
        <v>628905295</v>
      </c>
      <c r="B25" s="37"/>
      <c r="C25" s="8" t="s">
        <v>17</v>
      </c>
      <c r="D25" s="24">
        <f>SUM(D17:D24)</f>
        <v>705637000</v>
      </c>
      <c r="E25" s="24">
        <f>SUM(E17:E24)</f>
        <v>641845000</v>
      </c>
      <c r="F25" s="94">
        <f t="shared" si="2"/>
        <v>63792000</v>
      </c>
      <c r="G25" s="70">
        <f t="shared" si="3"/>
        <v>0.09938848164276422</v>
      </c>
      <c r="I25" s="4"/>
      <c r="J25" s="4"/>
      <c r="K25" s="4"/>
      <c r="L25" s="4"/>
      <c r="M25" s="4"/>
      <c r="N25" s="4"/>
      <c r="O25" s="4"/>
      <c r="P25" s="4"/>
      <c r="Q25" s="4"/>
    </row>
    <row r="26" spans="1:17" ht="18.75" customHeight="1">
      <c r="A26" s="58"/>
      <c r="B26" s="37"/>
      <c r="C26" s="8"/>
      <c r="D26" s="19"/>
      <c r="E26" s="19"/>
      <c r="F26" s="91"/>
      <c r="G26" s="69"/>
      <c r="I26" s="4"/>
      <c r="J26" s="4"/>
      <c r="K26" s="4"/>
      <c r="L26" s="4"/>
      <c r="M26" s="4"/>
      <c r="N26" s="4"/>
      <c r="O26" s="4"/>
      <c r="P26" s="4"/>
      <c r="Q26" s="4"/>
    </row>
    <row r="27" spans="1:17" ht="18.75" customHeight="1">
      <c r="A27" s="64">
        <f>A14-A25</f>
        <v>77982549</v>
      </c>
      <c r="B27" s="67"/>
      <c r="C27" s="39" t="s">
        <v>59</v>
      </c>
      <c r="D27" s="32">
        <f>D14-D25</f>
        <v>89214000</v>
      </c>
      <c r="E27" s="32">
        <f>E14-E25</f>
        <v>79375000</v>
      </c>
      <c r="F27" s="84">
        <f>F14-F25</f>
        <v>9839000</v>
      </c>
      <c r="G27" s="70">
        <f>F27/E27</f>
        <v>0.12395590551181103</v>
      </c>
      <c r="I27" s="4"/>
      <c r="J27" s="4"/>
      <c r="K27" s="4"/>
      <c r="L27" s="4"/>
      <c r="M27" s="4"/>
      <c r="N27" s="4"/>
      <c r="O27" s="4"/>
      <c r="P27" s="4"/>
      <c r="Q27" s="4"/>
    </row>
    <row r="28" spans="13:17" ht="16.5">
      <c r="M28" s="4"/>
      <c r="N28" s="4"/>
      <c r="O28" s="4"/>
      <c r="P28" s="4"/>
      <c r="Q28" s="4"/>
    </row>
    <row r="29" spans="2:17" ht="16.5">
      <c r="B29" s="4"/>
      <c r="C29" s="4"/>
      <c r="D29" s="4"/>
      <c r="E29" s="17"/>
      <c r="F29" s="87"/>
      <c r="G29" s="4"/>
      <c r="I29" s="4"/>
      <c r="J29" s="4"/>
      <c r="K29" s="4"/>
      <c r="L29" s="4"/>
      <c r="M29" s="4"/>
      <c r="N29" s="4"/>
      <c r="O29" s="4"/>
      <c r="P29" s="4"/>
      <c r="Q29" s="4"/>
    </row>
    <row r="30" spans="2:17" ht="16.5">
      <c r="B30" s="4"/>
      <c r="C30" s="4"/>
      <c r="D30" s="9"/>
      <c r="E30" s="17"/>
      <c r="F30" s="87"/>
      <c r="G30" s="10"/>
      <c r="I30" s="4"/>
      <c r="J30" s="4"/>
      <c r="K30" s="4"/>
      <c r="L30" s="4"/>
      <c r="M30" s="4"/>
      <c r="N30" s="4"/>
      <c r="O30" s="4"/>
      <c r="P30" s="4"/>
      <c r="Q30" s="4"/>
    </row>
    <row r="31" spans="2:17" ht="25.5">
      <c r="B31" s="1"/>
      <c r="C31" s="11"/>
      <c r="D31" s="12"/>
      <c r="E31" s="18"/>
      <c r="F31" s="88"/>
      <c r="G31" s="4"/>
      <c r="I31" s="1"/>
      <c r="J31" s="1"/>
      <c r="K31" s="1"/>
      <c r="L31" s="1"/>
      <c r="M31" s="4"/>
      <c r="N31" s="4"/>
      <c r="O31" s="4"/>
      <c r="P31" s="4"/>
      <c r="Q31" s="4"/>
    </row>
    <row r="32" spans="2:17" ht="16.5">
      <c r="B32" s="1"/>
      <c r="C32" s="1"/>
      <c r="D32" s="14"/>
      <c r="E32" s="13"/>
      <c r="F32" s="88"/>
      <c r="G32" s="4"/>
      <c r="I32" s="1"/>
      <c r="J32" s="1"/>
      <c r="K32" s="1"/>
      <c r="L32" s="1"/>
      <c r="M32" s="1"/>
      <c r="N32" s="1"/>
      <c r="O32" s="1"/>
      <c r="P32" s="1"/>
      <c r="Q32" s="1"/>
    </row>
    <row r="33" spans="2:17" ht="16.5">
      <c r="B33" s="1"/>
      <c r="C33" s="1"/>
      <c r="D33" s="14"/>
      <c r="E33" s="13"/>
      <c r="F33" s="88"/>
      <c r="G33" s="4"/>
      <c r="I33" s="1"/>
      <c r="J33" s="1"/>
      <c r="K33" s="1"/>
      <c r="L33" s="1"/>
      <c r="M33" s="1"/>
      <c r="N33" s="1"/>
      <c r="O33" s="1"/>
      <c r="P33" s="1"/>
      <c r="Q33" s="1"/>
    </row>
    <row r="34" spans="2:17" ht="16.5">
      <c r="B34" s="1"/>
      <c r="C34" s="1"/>
      <c r="D34" s="14"/>
      <c r="E34" s="13"/>
      <c r="F34" s="88"/>
      <c r="G34" s="4"/>
      <c r="I34" s="1"/>
      <c r="J34" s="1"/>
      <c r="K34" s="1"/>
      <c r="L34" s="1"/>
      <c r="M34" s="1"/>
      <c r="N34" s="1"/>
      <c r="O34" s="1"/>
      <c r="P34" s="1"/>
      <c r="Q34" s="1"/>
    </row>
    <row r="35" spans="2:17" ht="16.5">
      <c r="B35" s="1"/>
      <c r="C35" s="1"/>
      <c r="D35" s="14"/>
      <c r="E35" s="13"/>
      <c r="F35" s="88"/>
      <c r="G35" s="4"/>
      <c r="I35" s="1"/>
      <c r="J35" s="1"/>
      <c r="K35" s="1"/>
      <c r="L35" s="1"/>
      <c r="M35" s="1"/>
      <c r="N35" s="1"/>
      <c r="O35" s="1"/>
      <c r="P35" s="1"/>
      <c r="Q35" s="1"/>
    </row>
    <row r="36" spans="2:17" ht="16.5">
      <c r="B36" s="1"/>
      <c r="C36" s="1"/>
      <c r="D36" s="14"/>
      <c r="E36" s="13"/>
      <c r="F36" s="88"/>
      <c r="G36" s="4"/>
      <c r="I36" s="1"/>
      <c r="J36" s="1"/>
      <c r="K36" s="1"/>
      <c r="L36" s="1"/>
      <c r="M36" s="1"/>
      <c r="N36" s="1"/>
      <c r="O36" s="1"/>
      <c r="P36" s="1"/>
      <c r="Q36" s="1"/>
    </row>
    <row r="37" spans="2:17" ht="16.5">
      <c r="B37" s="1"/>
      <c r="C37" s="1"/>
      <c r="D37" s="14"/>
      <c r="E37" s="13"/>
      <c r="F37" s="88"/>
      <c r="G37" s="4"/>
      <c r="I37" s="1"/>
      <c r="J37" s="1"/>
      <c r="K37" s="1"/>
      <c r="L37" s="1"/>
      <c r="M37" s="1"/>
      <c r="N37" s="1"/>
      <c r="O37" s="1"/>
      <c r="P37" s="1"/>
      <c r="Q37" s="1"/>
    </row>
    <row r="38" spans="2:17" ht="16.5">
      <c r="B38" s="1"/>
      <c r="C38" s="1"/>
      <c r="D38" s="14"/>
      <c r="E38" s="13"/>
      <c r="F38" s="88"/>
      <c r="G38" s="4"/>
      <c r="I38" s="1"/>
      <c r="J38" s="1"/>
      <c r="K38" s="1"/>
      <c r="L38" s="1"/>
      <c r="M38" s="1"/>
      <c r="N38" s="1"/>
      <c r="O38" s="1"/>
      <c r="P38" s="1"/>
      <c r="Q38" s="1"/>
    </row>
    <row r="39" spans="2:17" ht="16.5">
      <c r="B39" s="1"/>
      <c r="C39" s="1"/>
      <c r="D39" s="14"/>
      <c r="E39" s="13"/>
      <c r="F39" s="88"/>
      <c r="G39" s="4"/>
      <c r="I39" s="1"/>
      <c r="J39" s="1"/>
      <c r="K39" s="1"/>
      <c r="L39" s="1"/>
      <c r="M39" s="1"/>
      <c r="N39" s="1"/>
      <c r="O39" s="1"/>
      <c r="P39" s="1"/>
      <c r="Q39" s="1"/>
    </row>
    <row r="40" spans="2:17" ht="16.5">
      <c r="B40" s="1"/>
      <c r="C40" s="1"/>
      <c r="D40" s="14"/>
      <c r="E40" s="13"/>
      <c r="F40" s="88"/>
      <c r="G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6.5">
      <c r="B41" s="1"/>
      <c r="C41" s="1"/>
      <c r="D41" s="14"/>
      <c r="E41" s="13"/>
      <c r="F41" s="88"/>
      <c r="G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6.5">
      <c r="B42" s="1"/>
      <c r="C42" s="1"/>
      <c r="D42" s="14"/>
      <c r="E42" s="13"/>
      <c r="F42" s="88"/>
      <c r="G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16.5">
      <c r="B43" s="1"/>
      <c r="C43" s="1"/>
      <c r="D43" s="14"/>
      <c r="E43" s="13"/>
      <c r="F43" s="88"/>
      <c r="G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16.5">
      <c r="B44" s="1"/>
      <c r="C44" s="1"/>
      <c r="D44" s="14"/>
      <c r="E44" s="13"/>
      <c r="F44" s="88"/>
      <c r="G44" s="1"/>
      <c r="I44" s="1"/>
      <c r="J44" s="1"/>
      <c r="K44" s="1"/>
      <c r="L44" s="1"/>
      <c r="M44" s="1"/>
      <c r="N44" s="1"/>
      <c r="O44" s="1"/>
      <c r="P44" s="1"/>
      <c r="Q44" s="1"/>
    </row>
    <row r="45" spans="2:17" ht="16.5">
      <c r="B45" s="1"/>
      <c r="C45" s="1"/>
      <c r="D45" s="14"/>
      <c r="E45" s="13"/>
      <c r="F45" s="8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ht="16.5">
      <c r="B46" s="1"/>
      <c r="C46" s="1"/>
      <c r="D46" s="14"/>
      <c r="E46" s="13"/>
      <c r="F46" s="8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ht="16.5">
      <c r="B47" s="1"/>
      <c r="C47" s="1"/>
      <c r="D47" s="14"/>
      <c r="E47" s="13"/>
      <c r="F47" s="8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ht="16.5">
      <c r="B48" s="1"/>
      <c r="C48" s="1"/>
      <c r="D48" s="14"/>
      <c r="E48" s="13"/>
      <c r="F48" s="8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ht="16.5">
      <c r="B49" s="1"/>
      <c r="C49" s="1"/>
      <c r="D49" s="14"/>
      <c r="E49" s="13"/>
      <c r="F49" s="8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ht="16.5">
      <c r="B50" s="1"/>
      <c r="C50" s="1"/>
      <c r="D50" s="14"/>
      <c r="E50" s="13"/>
      <c r="F50" s="8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ht="16.5">
      <c r="B51" s="1"/>
      <c r="C51" s="1"/>
      <c r="D51" s="14"/>
      <c r="E51" s="13"/>
      <c r="F51" s="8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ht="16.5">
      <c r="B52" s="1"/>
      <c r="C52" s="1"/>
      <c r="D52" s="14"/>
      <c r="E52" s="13"/>
      <c r="F52" s="8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ht="16.5">
      <c r="B53" s="1"/>
      <c r="C53" s="1"/>
      <c r="D53" s="14"/>
      <c r="E53" s="13"/>
      <c r="F53" s="8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ht="16.5">
      <c r="B54" s="1"/>
      <c r="C54" s="1"/>
      <c r="D54" s="14"/>
      <c r="E54" s="13"/>
      <c r="F54" s="8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ht="16.5">
      <c r="B55" s="1"/>
      <c r="C55" s="1"/>
      <c r="D55" s="14"/>
      <c r="E55" s="13"/>
      <c r="F55" s="8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ht="16.5">
      <c r="B56" s="1"/>
      <c r="C56" s="1"/>
      <c r="D56" s="14"/>
      <c r="E56" s="13"/>
      <c r="F56" s="8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ht="16.5">
      <c r="B57" s="1"/>
      <c r="C57" s="1"/>
      <c r="D57" s="14"/>
      <c r="E57" s="13"/>
      <c r="F57" s="8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ht="16.5">
      <c r="B58" s="1"/>
      <c r="C58" s="1"/>
      <c r="D58" s="14"/>
      <c r="E58" s="13"/>
      <c r="F58" s="8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 ht="16.5">
      <c r="B59" s="1"/>
      <c r="C59" s="1"/>
      <c r="D59" s="14"/>
      <c r="E59" s="13"/>
      <c r="F59" s="88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ht="16.5">
      <c r="B60" s="1"/>
      <c r="C60" s="1"/>
      <c r="D60" s="14"/>
      <c r="E60" s="13"/>
      <c r="F60" s="88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ht="16.5">
      <c r="B61" s="1"/>
      <c r="C61" s="1"/>
      <c r="D61" s="14"/>
      <c r="E61" s="13"/>
      <c r="F61" s="8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ht="16.5">
      <c r="B62" s="1"/>
      <c r="C62" s="1"/>
      <c r="D62" s="14"/>
      <c r="E62" s="13"/>
      <c r="F62" s="88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ht="16.5">
      <c r="B63" s="1"/>
      <c r="C63" s="1"/>
      <c r="D63" s="14"/>
      <c r="E63" s="13"/>
      <c r="F63" s="8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ht="16.5">
      <c r="B64" s="1"/>
      <c r="C64" s="1"/>
      <c r="D64" s="14"/>
      <c r="E64" s="13"/>
      <c r="F64" s="88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ht="16.5">
      <c r="B65" s="1"/>
      <c r="C65" s="1"/>
      <c r="D65" s="14"/>
      <c r="E65" s="13"/>
      <c r="F65" s="8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ht="16.5">
      <c r="B66" s="1"/>
      <c r="C66" s="1"/>
      <c r="D66" s="14"/>
      <c r="E66" s="13"/>
      <c r="F66" s="88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ht="16.5">
      <c r="B67" s="1"/>
      <c r="C67" s="1"/>
      <c r="D67" s="14"/>
      <c r="E67" s="13"/>
      <c r="F67" s="88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ht="16.5">
      <c r="B68" s="1"/>
      <c r="C68" s="1"/>
      <c r="D68" s="14"/>
      <c r="E68" s="13"/>
      <c r="F68" s="88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6.5">
      <c r="B69" s="1"/>
      <c r="C69" s="1"/>
      <c r="D69" s="14"/>
      <c r="E69" s="13"/>
      <c r="F69" s="88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ht="16.5">
      <c r="B70" s="1"/>
      <c r="C70" s="1"/>
      <c r="D70" s="14"/>
      <c r="E70" s="13"/>
      <c r="F70" s="88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ht="16.5">
      <c r="B71" s="1"/>
      <c r="C71" s="1"/>
      <c r="D71" s="14"/>
      <c r="E71" s="13"/>
      <c r="F71" s="88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3:17" ht="16.5">
      <c r="M72" s="1"/>
      <c r="N72" s="1"/>
      <c r="O72" s="1"/>
      <c r="P72" s="1"/>
      <c r="Q72" s="1"/>
    </row>
    <row r="73" spans="2:17" ht="16.5">
      <c r="B73" s="1"/>
      <c r="C73" s="1"/>
      <c r="D73" s="14"/>
      <c r="E73" s="13"/>
      <c r="F73" s="8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ht="16.5">
      <c r="B74" s="1"/>
      <c r="C74" s="1"/>
      <c r="D74" s="14"/>
      <c r="E74" s="13"/>
      <c r="F74" s="88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6.5">
      <c r="B75" s="1"/>
      <c r="C75" s="1"/>
      <c r="D75" s="14"/>
      <c r="E75" s="13"/>
      <c r="F75" s="88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ht="16.5">
      <c r="B76" s="1"/>
      <c r="C76" s="1"/>
      <c r="D76" s="14"/>
      <c r="E76" s="13"/>
      <c r="F76" s="88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6.5">
      <c r="B77" s="1"/>
      <c r="C77" s="1"/>
      <c r="D77" s="14"/>
      <c r="E77" s="13"/>
      <c r="F77" s="88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ht="16.5">
      <c r="B78" s="1"/>
      <c r="C78" s="1"/>
      <c r="D78" s="14"/>
      <c r="E78" s="13"/>
      <c r="F78" s="88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ht="16.5">
      <c r="B79" s="1"/>
      <c r="C79" s="1"/>
      <c r="D79" s="14"/>
      <c r="E79" s="13"/>
      <c r="F79" s="88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ht="16.5">
      <c r="B80" s="1"/>
      <c r="C80" s="1"/>
      <c r="D80" s="14"/>
      <c r="E80" s="13"/>
      <c r="F80" s="88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ht="16.5">
      <c r="B81" s="1"/>
      <c r="C81" s="1"/>
      <c r="D81" s="14"/>
      <c r="E81" s="13"/>
      <c r="F81" s="88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6.5">
      <c r="B82" s="1"/>
      <c r="C82" s="1"/>
      <c r="D82" s="14"/>
      <c r="E82" s="13"/>
      <c r="F82" s="88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6.5">
      <c r="B83" s="1"/>
      <c r="C83" s="1"/>
      <c r="D83" s="14"/>
      <c r="E83" s="13"/>
      <c r="F83" s="88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ht="16.5">
      <c r="B84" s="1"/>
      <c r="C84" s="1"/>
      <c r="D84" s="14"/>
      <c r="E84" s="13"/>
      <c r="F84" s="88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ht="16.5">
      <c r="B85" s="1"/>
      <c r="C85" s="1"/>
      <c r="D85" s="14"/>
      <c r="E85" s="13"/>
      <c r="F85" s="88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6.5">
      <c r="B86" s="1"/>
      <c r="C86" s="1"/>
      <c r="D86" s="14"/>
      <c r="E86" s="13"/>
      <c r="F86" s="88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ht="16.5">
      <c r="B87" s="1"/>
      <c r="C87" s="1"/>
      <c r="D87" s="14"/>
      <c r="E87" s="13"/>
      <c r="F87" s="88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ht="16.5">
      <c r="B88" s="1"/>
      <c r="C88" s="1"/>
      <c r="D88" s="14"/>
      <c r="E88" s="13"/>
      <c r="F88" s="88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6.5">
      <c r="B89" s="1"/>
      <c r="C89" s="1"/>
      <c r="D89" s="14"/>
      <c r="E89" s="13"/>
      <c r="F89" s="88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ht="16.5">
      <c r="B90" s="1"/>
      <c r="C90" s="1"/>
      <c r="D90" s="14"/>
      <c r="E90" s="13"/>
      <c r="F90" s="88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6.5">
      <c r="B91" s="1"/>
      <c r="C91" s="1"/>
      <c r="D91" s="14"/>
      <c r="E91" s="13"/>
      <c r="F91" s="88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6.5">
      <c r="B92" s="1"/>
      <c r="C92" s="1"/>
      <c r="D92" s="14"/>
      <c r="E92" s="13"/>
      <c r="F92" s="88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6.5">
      <c r="B93" s="1"/>
      <c r="C93" s="1"/>
      <c r="D93" s="14"/>
      <c r="E93" s="13"/>
      <c r="F93" s="88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6.5">
      <c r="B94" s="1"/>
      <c r="C94" s="1"/>
      <c r="D94" s="14"/>
      <c r="E94" s="13"/>
      <c r="F94" s="88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6.5">
      <c r="B95" s="1"/>
      <c r="C95" s="1"/>
      <c r="D95" s="14"/>
      <c r="E95" s="13"/>
      <c r="F95" s="88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6.5">
      <c r="B96" s="1"/>
      <c r="C96" s="1"/>
      <c r="D96" s="14"/>
      <c r="E96" s="13"/>
      <c r="F96" s="88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6.5">
      <c r="B97" s="1"/>
      <c r="C97" s="1"/>
      <c r="D97" s="14"/>
      <c r="E97" s="13"/>
      <c r="F97" s="88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ht="16.5">
      <c r="B98" s="1"/>
      <c r="C98" s="1"/>
      <c r="D98" s="14"/>
      <c r="E98" s="13"/>
      <c r="F98" s="88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ht="16.5">
      <c r="B99" s="1"/>
      <c r="C99" s="1"/>
      <c r="D99" s="14"/>
      <c r="E99" s="13"/>
      <c r="F99" s="88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16.5">
      <c r="B100" s="1"/>
      <c r="C100" s="1"/>
      <c r="D100" s="14"/>
      <c r="E100" s="13"/>
      <c r="F100" s="88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ht="16.5">
      <c r="B101" s="1"/>
      <c r="C101" s="1"/>
      <c r="D101" s="14"/>
      <c r="E101" s="13"/>
      <c r="F101" s="88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ht="16.5">
      <c r="B102" s="1"/>
      <c r="C102" s="1"/>
      <c r="D102" s="14"/>
      <c r="E102" s="13"/>
      <c r="F102" s="88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ht="16.5">
      <c r="B103" s="1"/>
      <c r="C103" s="1"/>
      <c r="D103" s="14"/>
      <c r="E103" s="13"/>
      <c r="F103" s="88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ht="16.5">
      <c r="B104" s="1"/>
      <c r="C104" s="1"/>
      <c r="D104" s="14"/>
      <c r="E104" s="13"/>
      <c r="F104" s="88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16.5">
      <c r="B105" s="1"/>
      <c r="C105" s="1"/>
      <c r="D105" s="14"/>
      <c r="E105" s="13"/>
      <c r="F105" s="88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ht="16.5">
      <c r="B106" s="1"/>
      <c r="C106" s="1"/>
      <c r="D106" s="14"/>
      <c r="E106" s="13"/>
      <c r="F106" s="88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ht="16.5">
      <c r="B107" s="1"/>
      <c r="C107" s="1"/>
      <c r="D107" s="14"/>
      <c r="E107" s="13"/>
      <c r="F107" s="88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ht="16.5">
      <c r="B108" s="1"/>
      <c r="C108" s="1"/>
      <c r="D108" s="14"/>
      <c r="E108" s="13"/>
      <c r="F108" s="88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ht="16.5">
      <c r="B109" s="1"/>
      <c r="C109" s="1"/>
      <c r="D109" s="14"/>
      <c r="E109" s="13"/>
      <c r="F109" s="88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6.5">
      <c r="B110" s="1"/>
      <c r="C110" s="1"/>
      <c r="D110" s="14"/>
      <c r="E110" s="13"/>
      <c r="F110" s="88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6.5">
      <c r="B111" s="1"/>
      <c r="C111" s="1"/>
      <c r="D111" s="14"/>
      <c r="E111" s="13"/>
      <c r="F111" s="88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6.5">
      <c r="B112" s="1"/>
      <c r="C112" s="1"/>
      <c r="D112" s="14"/>
      <c r="E112" s="13"/>
      <c r="F112" s="88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6.5">
      <c r="B113" s="1"/>
      <c r="C113" s="1"/>
      <c r="D113" s="14"/>
      <c r="E113" s="13"/>
      <c r="F113" s="88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6.5">
      <c r="B114" s="1"/>
      <c r="C114" s="1"/>
      <c r="D114" s="14"/>
      <c r="E114" s="13"/>
      <c r="F114" s="88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6.5">
      <c r="B115" s="1"/>
      <c r="C115" s="1"/>
      <c r="D115" s="14"/>
      <c r="E115" s="13"/>
      <c r="F115" s="88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6.5">
      <c r="B116" s="1"/>
      <c r="C116" s="1"/>
      <c r="D116" s="14"/>
      <c r="E116" s="13"/>
      <c r="F116" s="88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6.5">
      <c r="B117" s="1"/>
      <c r="C117" s="1"/>
      <c r="D117" s="14"/>
      <c r="E117" s="13"/>
      <c r="F117" s="88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6.5">
      <c r="B118" s="1"/>
      <c r="C118" s="1"/>
      <c r="D118" s="14"/>
      <c r="E118" s="13"/>
      <c r="F118" s="88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6.5">
      <c r="B119" s="1"/>
      <c r="C119" s="1"/>
      <c r="D119" s="14"/>
      <c r="E119" s="13"/>
      <c r="F119" s="88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6.5">
      <c r="B120" s="1"/>
      <c r="C120" s="1"/>
      <c r="D120" s="14"/>
      <c r="E120" s="13"/>
      <c r="F120" s="88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6.5">
      <c r="B121" s="1"/>
      <c r="C121" s="1"/>
      <c r="D121" s="14"/>
      <c r="E121" s="13"/>
      <c r="F121" s="88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6.5">
      <c r="B122" s="1"/>
      <c r="C122" s="1"/>
      <c r="D122" s="14"/>
      <c r="E122" s="13"/>
      <c r="F122" s="88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6.5">
      <c r="B123" s="1"/>
      <c r="C123" s="1"/>
      <c r="D123" s="14"/>
      <c r="E123" s="13"/>
      <c r="F123" s="88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6.5">
      <c r="B124" s="1"/>
      <c r="C124" s="1"/>
      <c r="D124" s="14"/>
      <c r="E124" s="13"/>
      <c r="F124" s="88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6.5">
      <c r="B125" s="1"/>
      <c r="C125" s="1"/>
      <c r="D125" s="14"/>
      <c r="E125" s="13"/>
      <c r="F125" s="88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6.5">
      <c r="B126" s="1"/>
      <c r="C126" s="1"/>
      <c r="D126" s="14"/>
      <c r="E126" s="13"/>
      <c r="F126" s="88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 ht="16.5">
      <c r="B127" s="1"/>
      <c r="C127" s="1"/>
      <c r="D127" s="14"/>
      <c r="E127" s="13"/>
      <c r="F127" s="88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 ht="16.5">
      <c r="B128" s="1"/>
      <c r="C128" s="1"/>
      <c r="D128" s="14"/>
      <c r="E128" s="13"/>
      <c r="F128" s="88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 ht="16.5">
      <c r="B129" s="1"/>
      <c r="C129" s="1"/>
      <c r="D129" s="14"/>
      <c r="E129" s="13"/>
      <c r="F129" s="88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ht="16.5">
      <c r="B130" s="1"/>
      <c r="C130" s="1"/>
      <c r="D130" s="14"/>
      <c r="E130" s="13"/>
      <c r="F130" s="88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 ht="16.5">
      <c r="B131" s="1"/>
      <c r="C131" s="1"/>
      <c r="D131" s="14"/>
      <c r="E131" s="13"/>
      <c r="F131" s="88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 ht="16.5">
      <c r="B132" s="1"/>
      <c r="C132" s="1"/>
      <c r="D132" s="14"/>
      <c r="E132" s="13"/>
      <c r="F132" s="88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 ht="16.5">
      <c r="B133" s="1"/>
      <c r="C133" s="1"/>
      <c r="D133" s="14"/>
      <c r="E133" s="13"/>
      <c r="F133" s="88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 ht="16.5">
      <c r="B134" s="1"/>
      <c r="C134" s="1"/>
      <c r="D134" s="14"/>
      <c r="E134" s="13"/>
      <c r="F134" s="88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 ht="16.5">
      <c r="B135" s="1"/>
      <c r="C135" s="1"/>
      <c r="D135" s="14"/>
      <c r="E135" s="13"/>
      <c r="F135" s="88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 ht="16.5">
      <c r="B136" s="1"/>
      <c r="C136" s="1"/>
      <c r="D136" s="14"/>
      <c r="E136" s="13"/>
      <c r="F136" s="88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 ht="16.5">
      <c r="B137" s="1"/>
      <c r="C137" s="1"/>
      <c r="D137" s="14"/>
      <c r="E137" s="13"/>
      <c r="F137" s="88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 ht="16.5">
      <c r="B138" s="1"/>
      <c r="C138" s="1"/>
      <c r="D138" s="14"/>
      <c r="E138" s="13"/>
      <c r="F138" s="88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 ht="16.5">
      <c r="B139" s="1"/>
      <c r="C139" s="1"/>
      <c r="D139" s="14"/>
      <c r="E139" s="13"/>
      <c r="F139" s="88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 ht="16.5">
      <c r="B140" s="1"/>
      <c r="C140" s="1"/>
      <c r="D140" s="14"/>
      <c r="E140" s="13"/>
      <c r="F140" s="88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 ht="16.5">
      <c r="B141" s="1"/>
      <c r="C141" s="1"/>
      <c r="D141" s="14"/>
      <c r="E141" s="13"/>
      <c r="F141" s="88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 ht="16.5">
      <c r="B142" s="1"/>
      <c r="C142" s="1"/>
      <c r="D142" s="14"/>
      <c r="E142" s="13"/>
      <c r="F142" s="88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 ht="16.5">
      <c r="B143" s="1"/>
      <c r="C143" s="1"/>
      <c r="D143" s="14"/>
      <c r="E143" s="13"/>
      <c r="F143" s="88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 ht="16.5">
      <c r="B144" s="1"/>
      <c r="C144" s="1"/>
      <c r="D144" s="14"/>
      <c r="E144" s="13"/>
      <c r="F144" s="88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 ht="16.5">
      <c r="B145" s="1"/>
      <c r="C145" s="1"/>
      <c r="D145" s="14"/>
      <c r="E145" s="13"/>
      <c r="F145" s="88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 ht="16.5">
      <c r="B146" s="1"/>
      <c r="C146" s="1"/>
      <c r="D146" s="14"/>
      <c r="E146" s="13"/>
      <c r="F146" s="88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 ht="16.5">
      <c r="B147" s="1"/>
      <c r="C147" s="1"/>
      <c r="D147" s="14"/>
      <c r="E147" s="13"/>
      <c r="F147" s="88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 ht="16.5">
      <c r="B148" s="1"/>
      <c r="C148" s="1"/>
      <c r="D148" s="14"/>
      <c r="E148" s="13"/>
      <c r="F148" s="88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 ht="16.5">
      <c r="B149" s="1"/>
      <c r="C149" s="1"/>
      <c r="D149" s="14"/>
      <c r="E149" s="13"/>
      <c r="F149" s="88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 ht="16.5">
      <c r="B150" s="1"/>
      <c r="C150" s="1"/>
      <c r="D150" s="14"/>
      <c r="E150" s="13"/>
      <c r="F150" s="88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 ht="16.5">
      <c r="B151" s="1"/>
      <c r="C151" s="1"/>
      <c r="D151" s="14"/>
      <c r="E151" s="13"/>
      <c r="F151" s="88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 ht="16.5">
      <c r="B152" s="1"/>
      <c r="C152" s="1"/>
      <c r="D152" s="14"/>
      <c r="E152" s="13"/>
      <c r="F152" s="88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 ht="16.5">
      <c r="B153" s="1"/>
      <c r="C153" s="1"/>
      <c r="D153" s="14"/>
      <c r="E153" s="13"/>
      <c r="F153" s="88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 ht="16.5">
      <c r="B154" s="1"/>
      <c r="C154" s="1"/>
      <c r="D154" s="14"/>
      <c r="E154" s="13"/>
      <c r="F154" s="88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 ht="16.5">
      <c r="B155" s="1"/>
      <c r="C155" s="1"/>
      <c r="D155" s="14"/>
      <c r="E155" s="13"/>
      <c r="F155" s="88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 ht="16.5">
      <c r="B156" s="1"/>
      <c r="C156" s="1"/>
      <c r="D156" s="14"/>
      <c r="E156" s="13"/>
      <c r="F156" s="88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 ht="16.5">
      <c r="B157" s="1"/>
      <c r="C157" s="1"/>
      <c r="D157" s="14"/>
      <c r="E157" s="13"/>
      <c r="F157" s="88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 ht="16.5">
      <c r="B158" s="1"/>
      <c r="C158" s="1"/>
      <c r="D158" s="14"/>
      <c r="E158" s="13"/>
      <c r="F158" s="88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 ht="16.5">
      <c r="B159" s="1"/>
      <c r="C159" s="1"/>
      <c r="D159" s="14"/>
      <c r="E159" s="13"/>
      <c r="F159" s="88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 ht="16.5">
      <c r="B160" s="1"/>
      <c r="C160" s="1"/>
      <c r="D160" s="14"/>
      <c r="E160" s="13"/>
      <c r="F160" s="88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 ht="16.5">
      <c r="B161" s="1"/>
      <c r="C161" s="1"/>
      <c r="D161" s="14"/>
      <c r="E161" s="13"/>
      <c r="F161" s="88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 ht="16.5">
      <c r="B162" s="1"/>
      <c r="C162" s="1"/>
      <c r="D162" s="14"/>
      <c r="E162" s="13"/>
      <c r="F162" s="88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 ht="16.5">
      <c r="B163" s="1"/>
      <c r="C163" s="1"/>
      <c r="D163" s="14"/>
      <c r="E163" s="13"/>
      <c r="F163" s="88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 ht="16.5">
      <c r="B164" s="1"/>
      <c r="C164" s="1"/>
      <c r="D164" s="14"/>
      <c r="E164" s="13"/>
      <c r="F164" s="88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 ht="16.5">
      <c r="B165" s="1"/>
      <c r="C165" s="1"/>
      <c r="D165" s="14"/>
      <c r="E165" s="13"/>
      <c r="F165" s="88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 ht="16.5">
      <c r="B166" s="1"/>
      <c r="C166" s="1"/>
      <c r="D166" s="14"/>
      <c r="E166" s="13"/>
      <c r="F166" s="88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 ht="16.5">
      <c r="B167" s="1"/>
      <c r="C167" s="1"/>
      <c r="D167" s="14"/>
      <c r="E167" s="13"/>
      <c r="F167" s="88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 ht="16.5">
      <c r="B168" s="1"/>
      <c r="C168" s="1"/>
      <c r="D168" s="14"/>
      <c r="E168" s="13"/>
      <c r="F168" s="88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 ht="16.5">
      <c r="B169" s="1"/>
      <c r="C169" s="1"/>
      <c r="D169" s="14"/>
      <c r="E169" s="13"/>
      <c r="F169" s="88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 ht="16.5">
      <c r="B170" s="1"/>
      <c r="C170" s="1"/>
      <c r="D170" s="14"/>
      <c r="E170" s="13"/>
      <c r="F170" s="88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 ht="16.5">
      <c r="B171" s="1"/>
      <c r="C171" s="1"/>
      <c r="D171" s="14"/>
      <c r="E171" s="13"/>
      <c r="F171" s="88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 ht="16.5">
      <c r="B172" s="1"/>
      <c r="C172" s="1"/>
      <c r="D172" s="14"/>
      <c r="E172" s="13"/>
      <c r="F172" s="88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 ht="16.5">
      <c r="B173" s="1"/>
      <c r="C173" s="1"/>
      <c r="D173" s="14"/>
      <c r="E173" s="13"/>
      <c r="F173" s="88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 ht="16.5">
      <c r="B174" s="1"/>
      <c r="C174" s="1"/>
      <c r="D174" s="14"/>
      <c r="E174" s="13"/>
      <c r="F174" s="88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 ht="16.5">
      <c r="B175" s="1"/>
      <c r="C175" s="1"/>
      <c r="D175" s="14"/>
      <c r="E175" s="13"/>
      <c r="F175" s="88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 ht="16.5">
      <c r="B176" s="1"/>
      <c r="C176" s="1"/>
      <c r="D176" s="14"/>
      <c r="E176" s="13"/>
      <c r="F176" s="88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 ht="16.5">
      <c r="B177" s="1"/>
      <c r="C177" s="1"/>
      <c r="D177" s="14"/>
      <c r="E177" s="13"/>
      <c r="F177" s="88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 ht="16.5">
      <c r="B178" s="1"/>
      <c r="C178" s="1"/>
      <c r="D178" s="14"/>
      <c r="E178" s="13"/>
      <c r="F178" s="88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 ht="16.5">
      <c r="B179" s="1"/>
      <c r="C179" s="1"/>
      <c r="D179" s="14"/>
      <c r="E179" s="13"/>
      <c r="F179" s="88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 ht="16.5">
      <c r="B180" s="1"/>
      <c r="C180" s="1"/>
      <c r="D180" s="14"/>
      <c r="E180" s="13"/>
      <c r="F180" s="88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 ht="16.5">
      <c r="B181" s="1"/>
      <c r="C181" s="1"/>
      <c r="D181" s="14"/>
      <c r="E181" s="13"/>
      <c r="F181" s="88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 ht="16.5">
      <c r="B182" s="1"/>
      <c r="C182" s="1"/>
      <c r="D182" s="14"/>
      <c r="E182" s="13"/>
      <c r="F182" s="88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 ht="16.5">
      <c r="B183" s="1"/>
      <c r="C183" s="1"/>
      <c r="D183" s="14"/>
      <c r="E183" s="13"/>
      <c r="F183" s="88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 ht="16.5">
      <c r="B184" s="1"/>
      <c r="C184" s="1"/>
      <c r="D184" s="14"/>
      <c r="E184" s="13"/>
      <c r="F184" s="88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 ht="16.5">
      <c r="B185" s="1"/>
      <c r="C185" s="1"/>
      <c r="D185" s="14"/>
      <c r="E185" s="13"/>
      <c r="F185" s="88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 ht="16.5">
      <c r="B186" s="1"/>
      <c r="C186" s="1"/>
      <c r="D186" s="14"/>
      <c r="E186" s="13"/>
      <c r="F186" s="88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 ht="16.5">
      <c r="B187" s="1"/>
      <c r="C187" s="1"/>
      <c r="D187" s="14"/>
      <c r="E187" s="13"/>
      <c r="F187" s="88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 ht="16.5">
      <c r="B188" s="1"/>
      <c r="C188" s="1"/>
      <c r="D188" s="14"/>
      <c r="E188" s="13"/>
      <c r="F188" s="88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 ht="16.5">
      <c r="B189" s="1"/>
      <c r="C189" s="1"/>
      <c r="D189" s="14"/>
      <c r="E189" s="13"/>
      <c r="F189" s="88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 ht="16.5">
      <c r="B190" s="1"/>
      <c r="C190" s="1"/>
      <c r="D190" s="14"/>
      <c r="E190" s="13"/>
      <c r="F190" s="88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 ht="16.5">
      <c r="B191" s="1"/>
      <c r="C191" s="1"/>
      <c r="D191" s="14"/>
      <c r="E191" s="13"/>
      <c r="F191" s="88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 ht="16.5">
      <c r="B192" s="1"/>
      <c r="C192" s="1"/>
      <c r="D192" s="14"/>
      <c r="E192" s="13"/>
      <c r="F192" s="88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 ht="16.5">
      <c r="B193" s="1"/>
      <c r="C193" s="1"/>
      <c r="D193" s="14"/>
      <c r="E193" s="13"/>
      <c r="F193" s="88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 ht="16.5">
      <c r="B194" s="1"/>
      <c r="C194" s="1"/>
      <c r="D194" s="14"/>
      <c r="E194" s="13"/>
      <c r="F194" s="88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 ht="16.5">
      <c r="B195" s="1"/>
      <c r="C195" s="1"/>
      <c r="D195" s="14"/>
      <c r="E195" s="13"/>
      <c r="F195" s="88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 ht="16.5">
      <c r="B196" s="1"/>
      <c r="C196" s="1"/>
      <c r="D196" s="14"/>
      <c r="E196" s="13"/>
      <c r="F196" s="88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 ht="16.5">
      <c r="B197" s="1"/>
      <c r="C197" s="1"/>
      <c r="D197" s="14"/>
      <c r="E197" s="13"/>
      <c r="F197" s="88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 ht="16.5">
      <c r="B198" s="1"/>
      <c r="C198" s="1"/>
      <c r="D198" s="14"/>
      <c r="E198" s="13"/>
      <c r="F198" s="88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 ht="16.5">
      <c r="B199" s="1"/>
      <c r="C199" s="1"/>
      <c r="D199" s="14"/>
      <c r="E199" s="13"/>
      <c r="F199" s="88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 ht="16.5">
      <c r="B200" s="1"/>
      <c r="C200" s="1"/>
      <c r="D200" s="14"/>
      <c r="E200" s="13"/>
      <c r="F200" s="88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 ht="16.5">
      <c r="B201" s="1"/>
      <c r="C201" s="1"/>
      <c r="D201" s="14"/>
      <c r="E201" s="13"/>
      <c r="F201" s="88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 ht="16.5">
      <c r="B202" s="1"/>
      <c r="C202" s="1"/>
      <c r="D202" s="14"/>
      <c r="E202" s="13"/>
      <c r="F202" s="88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 ht="16.5">
      <c r="B203" s="1"/>
      <c r="C203" s="1"/>
      <c r="D203" s="14"/>
      <c r="E203" s="13"/>
      <c r="F203" s="88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 ht="16.5">
      <c r="B204" s="1"/>
      <c r="C204" s="1"/>
      <c r="D204" s="14"/>
      <c r="E204" s="13"/>
      <c r="F204" s="88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 ht="16.5">
      <c r="B205" s="1"/>
      <c r="C205" s="1"/>
      <c r="D205" s="14"/>
      <c r="E205" s="13"/>
      <c r="F205" s="88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 ht="16.5">
      <c r="B206" s="1"/>
      <c r="C206" s="1"/>
      <c r="D206" s="14"/>
      <c r="E206" s="13"/>
      <c r="F206" s="88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 ht="16.5">
      <c r="B207" s="1"/>
      <c r="C207" s="1"/>
      <c r="D207" s="14"/>
      <c r="E207" s="13"/>
      <c r="F207" s="88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 ht="16.5">
      <c r="B208" s="1"/>
      <c r="C208" s="1"/>
      <c r="D208" s="14"/>
      <c r="E208" s="13"/>
      <c r="F208" s="88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 ht="16.5">
      <c r="B209" s="1"/>
      <c r="C209" s="1"/>
      <c r="D209" s="14"/>
      <c r="E209" s="13"/>
      <c r="F209" s="88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 ht="16.5">
      <c r="B210" s="1"/>
      <c r="C210" s="1"/>
      <c r="D210" s="14"/>
      <c r="E210" s="13"/>
      <c r="F210" s="88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 ht="16.5">
      <c r="B211" s="1"/>
      <c r="C211" s="1"/>
      <c r="D211" s="14"/>
      <c r="E211" s="13"/>
      <c r="F211" s="88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 ht="16.5">
      <c r="B212" s="1"/>
      <c r="C212" s="1"/>
      <c r="D212" s="14"/>
      <c r="E212" s="13"/>
      <c r="F212" s="88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 ht="16.5">
      <c r="B213" s="1"/>
      <c r="C213" s="1"/>
      <c r="D213" s="14"/>
      <c r="E213" s="13"/>
      <c r="F213" s="88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 ht="16.5">
      <c r="B214" s="1"/>
      <c r="C214" s="1"/>
      <c r="D214" s="14"/>
      <c r="E214" s="13"/>
      <c r="F214" s="88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 ht="16.5">
      <c r="B215" s="1"/>
      <c r="C215" s="1"/>
      <c r="D215" s="14"/>
      <c r="E215" s="13"/>
      <c r="F215" s="88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 ht="16.5">
      <c r="B216" s="1"/>
      <c r="C216" s="1"/>
      <c r="D216" s="14"/>
      <c r="E216" s="13"/>
      <c r="F216" s="88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 ht="16.5">
      <c r="B217" s="1"/>
      <c r="C217" s="1"/>
      <c r="D217" s="14"/>
      <c r="E217" s="13"/>
      <c r="F217" s="88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 ht="16.5">
      <c r="B218" s="1"/>
      <c r="C218" s="1"/>
      <c r="D218" s="14"/>
      <c r="E218" s="13"/>
      <c r="F218" s="88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 ht="16.5">
      <c r="B219" s="1"/>
      <c r="C219" s="1"/>
      <c r="D219" s="14"/>
      <c r="E219" s="13"/>
      <c r="F219" s="88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 ht="16.5">
      <c r="B220" s="1"/>
      <c r="C220" s="1"/>
      <c r="D220" s="14"/>
      <c r="E220" s="13"/>
      <c r="F220" s="88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 ht="16.5">
      <c r="B221" s="1"/>
      <c r="C221" s="1"/>
      <c r="D221" s="14"/>
      <c r="E221" s="13"/>
      <c r="F221" s="88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 ht="16.5">
      <c r="B222" s="1"/>
      <c r="C222" s="1"/>
      <c r="D222" s="14"/>
      <c r="E222" s="13"/>
      <c r="F222" s="88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 ht="16.5">
      <c r="B223" s="1"/>
      <c r="C223" s="1"/>
      <c r="D223" s="14"/>
      <c r="E223" s="13"/>
      <c r="F223" s="88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 ht="16.5">
      <c r="B224" s="1"/>
      <c r="C224" s="1"/>
      <c r="D224" s="14"/>
      <c r="E224" s="13"/>
      <c r="F224" s="88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 ht="16.5">
      <c r="B225" s="1"/>
      <c r="C225" s="1"/>
      <c r="D225" s="14"/>
      <c r="E225" s="13"/>
      <c r="F225" s="88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 ht="16.5">
      <c r="B226" s="1"/>
      <c r="C226" s="1"/>
      <c r="D226" s="14"/>
      <c r="E226" s="13"/>
      <c r="F226" s="88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 ht="16.5">
      <c r="B227" s="1"/>
      <c r="C227" s="1"/>
      <c r="D227" s="14"/>
      <c r="E227" s="13"/>
      <c r="F227" s="88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 ht="16.5">
      <c r="B228" s="1"/>
      <c r="C228" s="1"/>
      <c r="D228" s="14"/>
      <c r="E228" s="13"/>
      <c r="F228" s="88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 ht="16.5">
      <c r="B229" s="1"/>
      <c r="C229" s="1"/>
      <c r="D229" s="14"/>
      <c r="E229" s="13"/>
      <c r="F229" s="88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 ht="16.5">
      <c r="B230" s="1"/>
      <c r="C230" s="1"/>
      <c r="D230" s="14"/>
      <c r="E230" s="13"/>
      <c r="F230" s="88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 ht="16.5">
      <c r="B231" s="1"/>
      <c r="C231" s="1"/>
      <c r="D231" s="14"/>
      <c r="E231" s="13"/>
      <c r="F231" s="88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 ht="16.5">
      <c r="B232" s="1"/>
      <c r="C232" s="1"/>
      <c r="D232" s="14"/>
      <c r="E232" s="13"/>
      <c r="F232" s="88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 ht="16.5">
      <c r="B233" s="1"/>
      <c r="C233" s="1"/>
      <c r="D233" s="14"/>
      <c r="E233" s="13"/>
      <c r="F233" s="88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 ht="16.5">
      <c r="B234" s="1"/>
      <c r="C234" s="1"/>
      <c r="D234" s="14"/>
      <c r="E234" s="13"/>
      <c r="F234" s="88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 ht="16.5">
      <c r="B235" s="1"/>
      <c r="C235" s="1"/>
      <c r="D235" s="14"/>
      <c r="E235" s="13"/>
      <c r="F235" s="88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 ht="16.5">
      <c r="B236" s="1"/>
      <c r="C236" s="1"/>
      <c r="D236" s="14"/>
      <c r="E236" s="13"/>
      <c r="F236" s="88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 ht="16.5">
      <c r="B237" s="1"/>
      <c r="C237" s="1"/>
      <c r="D237" s="14"/>
      <c r="E237" s="13"/>
      <c r="F237" s="88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 ht="16.5">
      <c r="B238" s="1"/>
      <c r="C238" s="1"/>
      <c r="D238" s="14"/>
      <c r="E238" s="13"/>
      <c r="F238" s="88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 ht="16.5">
      <c r="B239" s="1"/>
      <c r="C239" s="1"/>
      <c r="D239" s="14"/>
      <c r="E239" s="13"/>
      <c r="F239" s="88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 ht="16.5">
      <c r="B240" s="1"/>
      <c r="C240" s="1"/>
      <c r="D240" s="14"/>
      <c r="E240" s="13"/>
      <c r="F240" s="88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 ht="16.5">
      <c r="B241" s="1"/>
      <c r="C241" s="1"/>
      <c r="D241" s="14"/>
      <c r="E241" s="13"/>
      <c r="F241" s="88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 ht="16.5">
      <c r="B242" s="1"/>
      <c r="C242" s="1"/>
      <c r="D242" s="14"/>
      <c r="E242" s="13"/>
      <c r="F242" s="88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 ht="16.5">
      <c r="B243" s="1"/>
      <c r="C243" s="1"/>
      <c r="D243" s="14"/>
      <c r="E243" s="13"/>
      <c r="F243" s="88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 ht="16.5">
      <c r="B244" s="1"/>
      <c r="C244" s="1"/>
      <c r="D244" s="14"/>
      <c r="E244" s="13"/>
      <c r="F244" s="88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 ht="16.5">
      <c r="B245" s="1"/>
      <c r="C245" s="1"/>
      <c r="D245" s="14"/>
      <c r="E245" s="13"/>
      <c r="F245" s="88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 ht="16.5">
      <c r="B246" s="1"/>
      <c r="C246" s="1"/>
      <c r="D246" s="14"/>
      <c r="E246" s="13"/>
      <c r="F246" s="88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 ht="16.5">
      <c r="B247" s="1"/>
      <c r="C247" s="1"/>
      <c r="D247" s="14"/>
      <c r="E247" s="13"/>
      <c r="F247" s="88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 ht="16.5">
      <c r="B248" s="1"/>
      <c r="C248" s="1"/>
      <c r="D248" s="14"/>
      <c r="E248" s="13"/>
      <c r="F248" s="88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 ht="16.5">
      <c r="B249" s="1"/>
      <c r="C249" s="1"/>
      <c r="D249" s="14"/>
      <c r="E249" s="13"/>
      <c r="F249" s="88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 ht="16.5">
      <c r="B250" s="1"/>
      <c r="C250" s="1"/>
      <c r="D250" s="14"/>
      <c r="E250" s="13"/>
      <c r="F250" s="88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 ht="16.5">
      <c r="B251" s="1"/>
      <c r="C251" s="1"/>
      <c r="D251" s="14"/>
      <c r="E251" s="13"/>
      <c r="F251" s="88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 ht="16.5">
      <c r="B252" s="1"/>
      <c r="C252" s="1"/>
      <c r="D252" s="14"/>
      <c r="E252" s="13"/>
      <c r="F252" s="88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 ht="16.5">
      <c r="B253" s="1"/>
      <c r="C253" s="1"/>
      <c r="D253" s="14"/>
      <c r="E253" s="13"/>
      <c r="F253" s="88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 ht="16.5">
      <c r="B254" s="1"/>
      <c r="C254" s="1"/>
      <c r="D254" s="14"/>
      <c r="E254" s="13"/>
      <c r="F254" s="88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 ht="16.5">
      <c r="B255" s="1"/>
      <c r="C255" s="1"/>
      <c r="D255" s="14"/>
      <c r="E255" s="13"/>
      <c r="F255" s="88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 ht="16.5">
      <c r="B256" s="1"/>
      <c r="C256" s="1"/>
      <c r="D256" s="14"/>
      <c r="E256" s="13"/>
      <c r="F256" s="88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 ht="16.5">
      <c r="B257" s="1"/>
      <c r="C257" s="1"/>
      <c r="D257" s="14"/>
      <c r="E257" s="13"/>
      <c r="F257" s="88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 ht="16.5">
      <c r="B258" s="1"/>
      <c r="C258" s="1"/>
      <c r="D258" s="14"/>
      <c r="E258" s="13"/>
      <c r="F258" s="88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 ht="16.5">
      <c r="B259" s="1"/>
      <c r="C259" s="1"/>
      <c r="D259" s="14"/>
      <c r="E259" s="13"/>
      <c r="F259" s="88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 ht="16.5">
      <c r="B260" s="1"/>
      <c r="C260" s="1"/>
      <c r="D260" s="14"/>
      <c r="E260" s="13"/>
      <c r="F260" s="88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 ht="16.5">
      <c r="B261" s="1"/>
      <c r="C261" s="1"/>
      <c r="D261" s="14"/>
      <c r="E261" s="13"/>
      <c r="F261" s="88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 ht="16.5">
      <c r="B262" s="1"/>
      <c r="C262" s="1"/>
      <c r="D262" s="14"/>
      <c r="E262" s="13"/>
      <c r="F262" s="88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 ht="16.5">
      <c r="B263" s="1"/>
      <c r="C263" s="1"/>
      <c r="D263" s="14"/>
      <c r="E263" s="13"/>
      <c r="F263" s="88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 ht="16.5">
      <c r="B264" s="1"/>
      <c r="C264" s="1"/>
      <c r="D264" s="14"/>
      <c r="E264" s="13"/>
      <c r="F264" s="88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 ht="16.5">
      <c r="B265" s="1"/>
      <c r="C265" s="1"/>
      <c r="D265" s="14"/>
      <c r="E265" s="13"/>
      <c r="F265" s="88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 ht="16.5">
      <c r="B266" s="1"/>
      <c r="C266" s="1"/>
      <c r="D266" s="14"/>
      <c r="E266" s="13"/>
      <c r="F266" s="88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 ht="16.5">
      <c r="B267" s="1"/>
      <c r="C267" s="1"/>
      <c r="D267" s="14"/>
      <c r="E267" s="13"/>
      <c r="F267" s="88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 ht="16.5">
      <c r="B268" s="1"/>
      <c r="C268" s="1"/>
      <c r="D268" s="14"/>
      <c r="E268" s="13"/>
      <c r="F268" s="88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 ht="16.5">
      <c r="B269" s="1"/>
      <c r="C269" s="1"/>
      <c r="D269" s="14"/>
      <c r="E269" s="13"/>
      <c r="F269" s="88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 ht="16.5">
      <c r="B270" s="1"/>
      <c r="C270" s="1"/>
      <c r="D270" s="14"/>
      <c r="E270" s="13"/>
      <c r="F270" s="88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 ht="16.5">
      <c r="B271" s="1"/>
      <c r="C271" s="1"/>
      <c r="D271" s="14"/>
      <c r="E271" s="13"/>
      <c r="F271" s="88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 ht="16.5">
      <c r="B272" s="1"/>
      <c r="C272" s="1"/>
      <c r="D272" s="14"/>
      <c r="E272" s="13"/>
      <c r="F272" s="88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 ht="16.5">
      <c r="B273" s="1"/>
      <c r="C273" s="1"/>
      <c r="D273" s="14"/>
      <c r="E273" s="13"/>
      <c r="F273" s="88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 ht="16.5">
      <c r="B274" s="1"/>
      <c r="C274" s="1"/>
      <c r="D274" s="14"/>
      <c r="E274" s="13"/>
      <c r="F274" s="88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 ht="16.5">
      <c r="B275" s="1"/>
      <c r="C275" s="1"/>
      <c r="D275" s="14"/>
      <c r="E275" s="13"/>
      <c r="F275" s="88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 ht="16.5">
      <c r="B276" s="1"/>
      <c r="C276" s="1"/>
      <c r="D276" s="14"/>
      <c r="E276" s="13"/>
      <c r="F276" s="88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 ht="16.5">
      <c r="B277" s="1"/>
      <c r="C277" s="1"/>
      <c r="D277" s="14"/>
      <c r="E277" s="13"/>
      <c r="F277" s="88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 ht="16.5">
      <c r="B278" s="1"/>
      <c r="C278" s="1"/>
      <c r="D278" s="14"/>
      <c r="E278" s="13"/>
      <c r="F278" s="88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 ht="16.5">
      <c r="B279" s="1"/>
      <c r="C279" s="1"/>
      <c r="D279" s="14"/>
      <c r="E279" s="13"/>
      <c r="F279" s="88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 ht="16.5">
      <c r="B280" s="1"/>
      <c r="C280" s="1"/>
      <c r="D280" s="14"/>
      <c r="E280" s="13"/>
      <c r="F280" s="88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 ht="16.5">
      <c r="B281" s="1"/>
      <c r="C281" s="1"/>
      <c r="D281" s="14"/>
      <c r="E281" s="13"/>
      <c r="F281" s="88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 ht="16.5">
      <c r="B282" s="1"/>
      <c r="C282" s="1"/>
      <c r="D282" s="14"/>
      <c r="E282" s="13"/>
      <c r="F282" s="88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 ht="16.5">
      <c r="B283" s="1"/>
      <c r="C283" s="1"/>
      <c r="D283" s="14"/>
      <c r="E283" s="13"/>
      <c r="F283" s="88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 ht="16.5">
      <c r="B284" s="1"/>
      <c r="C284" s="1"/>
      <c r="D284" s="14"/>
      <c r="E284" s="13"/>
      <c r="F284" s="88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 ht="16.5">
      <c r="B285" s="1"/>
      <c r="C285" s="1"/>
      <c r="D285" s="14"/>
      <c r="E285" s="13"/>
      <c r="F285" s="88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 ht="16.5">
      <c r="B286" s="1"/>
      <c r="C286" s="1"/>
      <c r="D286" s="14"/>
      <c r="E286" s="13"/>
      <c r="F286" s="88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 ht="16.5">
      <c r="B287" s="1"/>
      <c r="C287" s="1"/>
      <c r="D287" s="14"/>
      <c r="E287" s="13"/>
      <c r="F287" s="88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 ht="16.5">
      <c r="B288" s="1"/>
      <c r="C288" s="1"/>
      <c r="D288" s="14"/>
      <c r="E288" s="13"/>
      <c r="F288" s="88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 ht="16.5">
      <c r="B289" s="1"/>
      <c r="C289" s="1"/>
      <c r="D289" s="14"/>
      <c r="E289" s="13"/>
      <c r="F289" s="88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 ht="16.5">
      <c r="B290" s="1"/>
      <c r="C290" s="1"/>
      <c r="D290" s="14"/>
      <c r="E290" s="13"/>
      <c r="F290" s="88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 ht="16.5">
      <c r="B291" s="1"/>
      <c r="C291" s="1"/>
      <c r="D291" s="14"/>
      <c r="E291" s="13"/>
      <c r="F291" s="88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 ht="16.5">
      <c r="B292" s="1"/>
      <c r="C292" s="1"/>
      <c r="D292" s="14"/>
      <c r="E292" s="13"/>
      <c r="F292" s="88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 ht="16.5">
      <c r="B293" s="1"/>
      <c r="C293" s="1"/>
      <c r="D293" s="14"/>
      <c r="E293" s="13"/>
      <c r="F293" s="88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 ht="16.5">
      <c r="B294" s="1"/>
      <c r="C294" s="1"/>
      <c r="D294" s="14"/>
      <c r="E294" s="13"/>
      <c r="F294" s="88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 ht="16.5">
      <c r="B295" s="1"/>
      <c r="C295" s="1"/>
      <c r="D295" s="14"/>
      <c r="E295" s="13"/>
      <c r="F295" s="88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 ht="16.5">
      <c r="B296" s="1"/>
      <c r="C296" s="1"/>
      <c r="D296" s="14"/>
      <c r="E296" s="13"/>
      <c r="F296" s="88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 ht="16.5">
      <c r="B297" s="1"/>
      <c r="C297" s="1"/>
      <c r="D297" s="14"/>
      <c r="E297" s="13"/>
      <c r="F297" s="88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 ht="16.5">
      <c r="B298" s="1"/>
      <c r="C298" s="1"/>
      <c r="D298" s="14"/>
      <c r="E298" s="13"/>
      <c r="F298" s="88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 ht="16.5">
      <c r="B299" s="1"/>
      <c r="C299" s="1"/>
      <c r="D299" s="14"/>
      <c r="E299" s="13"/>
      <c r="F299" s="88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 ht="16.5">
      <c r="B300" s="1"/>
      <c r="C300" s="1"/>
      <c r="D300" s="14"/>
      <c r="E300" s="13"/>
      <c r="F300" s="88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 ht="16.5">
      <c r="B301" s="1"/>
      <c r="C301" s="1"/>
      <c r="D301" s="14"/>
      <c r="E301" s="13"/>
      <c r="F301" s="88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 ht="16.5">
      <c r="B302" s="1"/>
      <c r="C302" s="1"/>
      <c r="D302" s="14"/>
      <c r="E302" s="13"/>
      <c r="F302" s="88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 ht="16.5">
      <c r="B303" s="1"/>
      <c r="C303" s="1"/>
      <c r="D303" s="14"/>
      <c r="E303" s="13"/>
      <c r="F303" s="88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 ht="16.5">
      <c r="B304" s="1"/>
      <c r="C304" s="1"/>
      <c r="D304" s="14"/>
      <c r="E304" s="13"/>
      <c r="F304" s="88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 ht="16.5">
      <c r="B305" s="1"/>
      <c r="C305" s="1"/>
      <c r="D305" s="14"/>
      <c r="E305" s="13"/>
      <c r="F305" s="88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 ht="16.5">
      <c r="B306" s="1"/>
      <c r="C306" s="1"/>
      <c r="D306" s="14"/>
      <c r="E306" s="13"/>
      <c r="F306" s="88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 ht="16.5">
      <c r="B307" s="1"/>
      <c r="C307" s="1"/>
      <c r="D307" s="14"/>
      <c r="E307" s="13"/>
      <c r="F307" s="88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 ht="16.5">
      <c r="B308" s="1"/>
      <c r="C308" s="1"/>
      <c r="D308" s="14"/>
      <c r="E308" s="13"/>
      <c r="F308" s="88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 ht="16.5">
      <c r="B309" s="1"/>
      <c r="C309" s="1"/>
      <c r="D309" s="14"/>
      <c r="E309" s="13"/>
      <c r="F309" s="88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 ht="16.5">
      <c r="B310" s="1"/>
      <c r="C310" s="1"/>
      <c r="D310" s="14"/>
      <c r="E310" s="13"/>
      <c r="F310" s="88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 ht="16.5">
      <c r="B311" s="1"/>
      <c r="C311" s="1"/>
      <c r="D311" s="14"/>
      <c r="E311" s="13"/>
      <c r="F311" s="88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 ht="16.5">
      <c r="B312" s="1"/>
      <c r="C312" s="1"/>
      <c r="D312" s="14"/>
      <c r="E312" s="13"/>
      <c r="F312" s="88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 ht="16.5">
      <c r="B313" s="1"/>
      <c r="C313" s="1"/>
      <c r="D313" s="14"/>
      <c r="E313" s="13"/>
      <c r="F313" s="88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 ht="16.5">
      <c r="B314" s="1"/>
      <c r="C314" s="1"/>
      <c r="D314" s="14"/>
      <c r="E314" s="13"/>
      <c r="F314" s="88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 ht="16.5">
      <c r="B315" s="1"/>
      <c r="C315" s="1"/>
      <c r="D315" s="14"/>
      <c r="E315" s="13"/>
      <c r="F315" s="88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 ht="16.5">
      <c r="B316" s="1"/>
      <c r="C316" s="1"/>
      <c r="D316" s="14"/>
      <c r="E316" s="13"/>
      <c r="F316" s="88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 ht="16.5">
      <c r="B317" s="1"/>
      <c r="C317" s="1"/>
      <c r="D317" s="14"/>
      <c r="E317" s="13"/>
      <c r="F317" s="88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 ht="16.5">
      <c r="B318" s="1"/>
      <c r="C318" s="1"/>
      <c r="D318" s="14"/>
      <c r="E318" s="13"/>
      <c r="F318" s="88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 ht="16.5">
      <c r="B319" s="1"/>
      <c r="C319" s="1"/>
      <c r="D319" s="14"/>
      <c r="E319" s="13"/>
      <c r="F319" s="88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 ht="16.5">
      <c r="B320" s="1"/>
      <c r="C320" s="1"/>
      <c r="D320" s="14"/>
      <c r="E320" s="13"/>
      <c r="F320" s="88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 ht="16.5">
      <c r="B321" s="1"/>
      <c r="C321" s="1"/>
      <c r="D321" s="14"/>
      <c r="E321" s="13"/>
      <c r="F321" s="88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 ht="16.5">
      <c r="B322" s="1"/>
      <c r="C322" s="1"/>
      <c r="D322" s="14"/>
      <c r="E322" s="13"/>
      <c r="F322" s="88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 ht="16.5">
      <c r="B323" s="1"/>
      <c r="C323" s="1"/>
      <c r="D323" s="14"/>
      <c r="E323" s="13"/>
      <c r="F323" s="88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 ht="16.5">
      <c r="B324" s="1"/>
      <c r="C324" s="1"/>
      <c r="D324" s="14"/>
      <c r="E324" s="13"/>
      <c r="F324" s="88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 ht="16.5">
      <c r="B325" s="1"/>
      <c r="C325" s="1"/>
      <c r="D325" s="14"/>
      <c r="E325" s="13"/>
      <c r="F325" s="88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 ht="16.5">
      <c r="B326" s="1"/>
      <c r="C326" s="1"/>
      <c r="D326" s="14"/>
      <c r="E326" s="13"/>
      <c r="F326" s="88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 ht="16.5">
      <c r="B327" s="1"/>
      <c r="C327" s="1"/>
      <c r="D327" s="14"/>
      <c r="E327" s="13"/>
      <c r="F327" s="88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 ht="16.5">
      <c r="B328" s="1"/>
      <c r="C328" s="1"/>
      <c r="D328" s="14"/>
      <c r="E328" s="13"/>
      <c r="F328" s="88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 ht="16.5">
      <c r="B329" s="1"/>
      <c r="C329" s="1"/>
      <c r="D329" s="14"/>
      <c r="E329" s="13"/>
      <c r="F329" s="88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 ht="16.5">
      <c r="B330" s="1"/>
      <c r="C330" s="1"/>
      <c r="D330" s="14"/>
      <c r="E330" s="13"/>
      <c r="F330" s="88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 ht="16.5">
      <c r="B331" s="1"/>
      <c r="C331" s="1"/>
      <c r="D331" s="14"/>
      <c r="E331" s="13"/>
      <c r="F331" s="88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 ht="16.5">
      <c r="B332" s="1"/>
      <c r="C332" s="1"/>
      <c r="D332" s="14"/>
      <c r="E332" s="13"/>
      <c r="F332" s="88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 ht="16.5">
      <c r="B333" s="1"/>
      <c r="C333" s="1"/>
      <c r="D333" s="14"/>
      <c r="E333" s="13"/>
      <c r="F333" s="88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 ht="16.5">
      <c r="B334" s="1"/>
      <c r="C334" s="1"/>
      <c r="D334" s="14"/>
      <c r="E334" s="13"/>
      <c r="F334" s="88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 ht="16.5">
      <c r="B335" s="1"/>
      <c r="C335" s="1"/>
      <c r="D335" s="14"/>
      <c r="E335" s="13"/>
      <c r="F335" s="88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 ht="16.5">
      <c r="B336" s="1"/>
      <c r="C336" s="1"/>
      <c r="D336" s="14"/>
      <c r="E336" s="13"/>
      <c r="F336" s="88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 ht="16.5">
      <c r="B337" s="1"/>
      <c r="C337" s="1"/>
      <c r="D337" s="14"/>
      <c r="E337" s="13"/>
      <c r="F337" s="88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 ht="16.5">
      <c r="B338" s="1"/>
      <c r="C338" s="1"/>
      <c r="D338" s="14"/>
      <c r="E338" s="13"/>
      <c r="F338" s="88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 ht="16.5">
      <c r="B339" s="1"/>
      <c r="C339" s="1"/>
      <c r="D339" s="14"/>
      <c r="E339" s="13"/>
      <c r="F339" s="88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 ht="16.5">
      <c r="B340" s="1"/>
      <c r="C340" s="1"/>
      <c r="D340" s="14"/>
      <c r="E340" s="13"/>
      <c r="F340" s="88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 ht="16.5">
      <c r="B341" s="1"/>
      <c r="C341" s="1"/>
      <c r="D341" s="14"/>
      <c r="E341" s="13"/>
      <c r="F341" s="88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 ht="16.5">
      <c r="B342" s="1"/>
      <c r="C342" s="1"/>
      <c r="D342" s="14"/>
      <c r="E342" s="13"/>
      <c r="F342" s="88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 ht="16.5">
      <c r="B343" s="1"/>
      <c r="C343" s="1"/>
      <c r="D343" s="14"/>
      <c r="E343" s="13"/>
      <c r="F343" s="88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 ht="16.5">
      <c r="B344" s="1"/>
      <c r="C344" s="1"/>
      <c r="D344" s="14"/>
      <c r="E344" s="13"/>
      <c r="F344" s="88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 ht="16.5">
      <c r="B345" s="1"/>
      <c r="C345" s="1"/>
      <c r="D345" s="14"/>
      <c r="E345" s="13"/>
      <c r="F345" s="88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 ht="16.5">
      <c r="B346" s="1"/>
      <c r="C346" s="1"/>
      <c r="D346" s="14"/>
      <c r="E346" s="13"/>
      <c r="F346" s="88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 ht="16.5">
      <c r="B347" s="1"/>
      <c r="C347" s="1"/>
      <c r="D347" s="14"/>
      <c r="E347" s="13"/>
      <c r="F347" s="88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 ht="16.5">
      <c r="B348" s="1"/>
      <c r="C348" s="1"/>
      <c r="D348" s="14"/>
      <c r="E348" s="13"/>
      <c r="F348" s="88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 ht="16.5">
      <c r="B349" s="1"/>
      <c r="C349" s="1"/>
      <c r="D349" s="14"/>
      <c r="E349" s="13"/>
      <c r="F349" s="88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 ht="16.5">
      <c r="B350" s="1"/>
      <c r="C350" s="1"/>
      <c r="D350" s="14"/>
      <c r="E350" s="13"/>
      <c r="F350" s="88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 ht="16.5">
      <c r="B351" s="1"/>
      <c r="C351" s="1"/>
      <c r="D351" s="14"/>
      <c r="E351" s="13"/>
      <c r="F351" s="88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 ht="16.5">
      <c r="B352" s="1"/>
      <c r="C352" s="1"/>
      <c r="D352" s="14"/>
      <c r="E352" s="13"/>
      <c r="F352" s="88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 ht="16.5">
      <c r="B353" s="1"/>
      <c r="C353" s="1"/>
      <c r="D353" s="14"/>
      <c r="E353" s="13"/>
      <c r="F353" s="88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 ht="16.5">
      <c r="B354" s="1"/>
      <c r="C354" s="1"/>
      <c r="D354" s="14"/>
      <c r="E354" s="13"/>
      <c r="F354" s="88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 ht="16.5">
      <c r="B355" s="1"/>
      <c r="C355" s="1"/>
      <c r="D355" s="14"/>
      <c r="E355" s="13"/>
      <c r="F355" s="88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 ht="16.5">
      <c r="B356" s="1"/>
      <c r="C356" s="1"/>
      <c r="D356" s="14"/>
      <c r="E356" s="13"/>
      <c r="F356" s="88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 ht="16.5">
      <c r="B357" s="1"/>
      <c r="C357" s="1"/>
      <c r="D357" s="14"/>
      <c r="E357" s="13"/>
      <c r="F357" s="88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 ht="16.5">
      <c r="B358" s="1"/>
      <c r="C358" s="1"/>
      <c r="D358" s="14"/>
      <c r="E358" s="13"/>
      <c r="F358" s="88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 ht="16.5">
      <c r="B359" s="1"/>
      <c r="C359" s="1"/>
      <c r="D359" s="14"/>
      <c r="E359" s="13"/>
      <c r="F359" s="88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 ht="16.5">
      <c r="B360" s="1"/>
      <c r="C360" s="1"/>
      <c r="D360" s="14"/>
      <c r="E360" s="13"/>
      <c r="F360" s="88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 ht="16.5">
      <c r="B361" s="1"/>
      <c r="C361" s="1"/>
      <c r="D361" s="14"/>
      <c r="E361" s="13"/>
      <c r="F361" s="88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 ht="16.5">
      <c r="B362" s="1"/>
      <c r="C362" s="1"/>
      <c r="D362" s="14"/>
      <c r="E362" s="13"/>
      <c r="F362" s="88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 ht="16.5">
      <c r="B363" s="1"/>
      <c r="C363" s="1"/>
      <c r="D363" s="14"/>
      <c r="E363" s="13"/>
      <c r="F363" s="88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 ht="16.5">
      <c r="B364" s="1"/>
      <c r="C364" s="1"/>
      <c r="D364" s="14"/>
      <c r="E364" s="13"/>
      <c r="F364" s="88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 ht="16.5">
      <c r="B365" s="1"/>
      <c r="C365" s="1"/>
      <c r="D365" s="14"/>
      <c r="E365" s="13"/>
      <c r="F365" s="88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 ht="16.5">
      <c r="B366" s="1"/>
      <c r="C366" s="1"/>
      <c r="D366" s="14"/>
      <c r="E366" s="13"/>
      <c r="F366" s="88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 ht="16.5">
      <c r="B367" s="1"/>
      <c r="C367" s="1"/>
      <c r="D367" s="14"/>
      <c r="E367" s="13"/>
      <c r="F367" s="88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 ht="16.5">
      <c r="B368" s="1"/>
      <c r="C368" s="1"/>
      <c r="D368" s="14"/>
      <c r="E368" s="13"/>
      <c r="F368" s="88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 ht="16.5">
      <c r="B369" s="1"/>
      <c r="C369" s="1"/>
      <c r="D369" s="14"/>
      <c r="E369" s="13"/>
      <c r="F369" s="88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 ht="16.5">
      <c r="B370" s="1"/>
      <c r="C370" s="1"/>
      <c r="D370" s="14"/>
      <c r="E370" s="13"/>
      <c r="F370" s="88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 ht="16.5">
      <c r="B371" s="1"/>
      <c r="C371" s="1"/>
      <c r="D371" s="14"/>
      <c r="E371" s="13"/>
      <c r="F371" s="88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 ht="16.5">
      <c r="B372" s="1"/>
      <c r="C372" s="1"/>
      <c r="D372" s="14"/>
      <c r="E372" s="13"/>
      <c r="F372" s="88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 ht="16.5">
      <c r="B373" s="1"/>
      <c r="C373" s="1"/>
      <c r="D373" s="14"/>
      <c r="E373" s="13"/>
      <c r="F373" s="88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 ht="16.5">
      <c r="B374" s="1"/>
      <c r="C374" s="1"/>
      <c r="D374" s="14"/>
      <c r="E374" s="13"/>
      <c r="F374" s="88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 ht="16.5">
      <c r="B375" s="1"/>
      <c r="C375" s="1"/>
      <c r="D375" s="14"/>
      <c r="E375" s="13"/>
      <c r="F375" s="88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 ht="16.5">
      <c r="B376" s="1"/>
      <c r="C376" s="1"/>
      <c r="D376" s="14"/>
      <c r="E376" s="13"/>
      <c r="F376" s="88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 ht="16.5">
      <c r="B377" s="1"/>
      <c r="C377" s="1"/>
      <c r="D377" s="14"/>
      <c r="E377" s="13"/>
      <c r="F377" s="88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 ht="16.5">
      <c r="B378" s="1"/>
      <c r="C378" s="1"/>
      <c r="D378" s="14"/>
      <c r="E378" s="13"/>
      <c r="F378" s="88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 ht="16.5">
      <c r="B379" s="1"/>
      <c r="C379" s="1"/>
      <c r="D379" s="14"/>
      <c r="E379" s="13"/>
      <c r="F379" s="88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 ht="16.5">
      <c r="B380" s="1"/>
      <c r="C380" s="1"/>
      <c r="D380" s="14"/>
      <c r="E380" s="13"/>
      <c r="F380" s="88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 ht="16.5">
      <c r="B381" s="1"/>
      <c r="C381" s="1"/>
      <c r="D381" s="14"/>
      <c r="E381" s="13"/>
      <c r="F381" s="88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 ht="16.5">
      <c r="B382" s="1"/>
      <c r="C382" s="1"/>
      <c r="D382" s="14"/>
      <c r="E382" s="13"/>
      <c r="F382" s="88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 ht="16.5">
      <c r="B383" s="1"/>
      <c r="C383" s="1"/>
      <c r="D383" s="14"/>
      <c r="E383" s="13"/>
      <c r="F383" s="88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 ht="16.5">
      <c r="B384" s="1"/>
      <c r="C384" s="1"/>
      <c r="D384" s="14"/>
      <c r="E384" s="13"/>
      <c r="F384" s="88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 ht="16.5">
      <c r="B385" s="1"/>
      <c r="C385" s="1"/>
      <c r="D385" s="14"/>
      <c r="E385" s="13"/>
      <c r="F385" s="88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 ht="16.5">
      <c r="B386" s="1"/>
      <c r="C386" s="1"/>
      <c r="D386" s="14"/>
      <c r="E386" s="13"/>
      <c r="F386" s="88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 ht="16.5">
      <c r="B387" s="1"/>
      <c r="C387" s="1"/>
      <c r="D387" s="14"/>
      <c r="E387" s="13"/>
      <c r="F387" s="88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 ht="16.5">
      <c r="B388" s="1"/>
      <c r="C388" s="1"/>
      <c r="D388" s="14"/>
      <c r="E388" s="13"/>
      <c r="F388" s="88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 ht="16.5">
      <c r="B389" s="1"/>
      <c r="C389" s="1"/>
      <c r="D389" s="14"/>
      <c r="E389" s="13"/>
      <c r="F389" s="88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</sheetData>
  <sheetProtection/>
  <mergeCells count="8">
    <mergeCell ref="A5:A6"/>
    <mergeCell ref="A3:F3"/>
    <mergeCell ref="A1:G1"/>
    <mergeCell ref="A2:G2"/>
    <mergeCell ref="B5:C6"/>
    <mergeCell ref="D5:D6"/>
    <mergeCell ref="E5:E6"/>
    <mergeCell ref="F5:G5"/>
  </mergeCells>
  <printOptions horizontalCentered="1"/>
  <pageMargins left="0.5511811023622047" right="0.5511811023622047" top="0.7874015748031497" bottom="0.7874015748031497" header="0.5118110236220472" footer="0.511811023622047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I10" sqref="I10"/>
    </sheetView>
  </sheetViews>
  <sheetFormatPr defaultColWidth="9.00390625" defaultRowHeight="16.5"/>
  <cols>
    <col min="1" max="1" width="17.75390625" style="54" customWidth="1"/>
    <col min="2" max="2" width="14.75390625" style="54" customWidth="1"/>
    <col min="3" max="3" width="16.875" style="53" customWidth="1"/>
    <col min="4" max="4" width="17.875" style="53" customWidth="1"/>
    <col min="5" max="5" width="17.75390625" style="53" customWidth="1"/>
    <col min="6" max="6" width="16.625" style="53" customWidth="1"/>
    <col min="7" max="7" width="27.875" style="54" customWidth="1"/>
    <col min="8" max="8" width="13.25390625" style="54" customWidth="1"/>
    <col min="9" max="16384" width="9.00390625" style="54" customWidth="1"/>
  </cols>
  <sheetData>
    <row r="1" spans="1:7" ht="16.5">
      <c r="A1" s="107" t="s">
        <v>14</v>
      </c>
      <c r="B1" s="132"/>
      <c r="C1" s="132"/>
      <c r="D1" s="132"/>
      <c r="E1" s="132"/>
      <c r="F1" s="132"/>
      <c r="G1" s="123"/>
    </row>
    <row r="2" spans="1:7" ht="16.5">
      <c r="A2" s="109" t="s">
        <v>56</v>
      </c>
      <c r="B2" s="131"/>
      <c r="C2" s="131"/>
      <c r="D2" s="131"/>
      <c r="E2" s="131"/>
      <c r="F2" s="131"/>
      <c r="G2" s="54" t="s">
        <v>54</v>
      </c>
    </row>
    <row r="3" spans="1:7" ht="16.5">
      <c r="A3" s="109" t="s">
        <v>57</v>
      </c>
      <c r="B3" s="131"/>
      <c r="C3" s="131"/>
      <c r="D3" s="131"/>
      <c r="E3" s="131"/>
      <c r="F3" s="131"/>
      <c r="G3" s="54" t="s">
        <v>55</v>
      </c>
    </row>
    <row r="5" spans="1:7" ht="51" customHeight="1">
      <c r="A5" s="31" t="s">
        <v>129</v>
      </c>
      <c r="B5" s="31" t="s">
        <v>45</v>
      </c>
      <c r="C5" s="62" t="s">
        <v>52</v>
      </c>
      <c r="D5" s="62" t="s">
        <v>49</v>
      </c>
      <c r="E5" s="62" t="s">
        <v>53</v>
      </c>
      <c r="F5" s="62" t="s">
        <v>58</v>
      </c>
      <c r="G5" s="31" t="s">
        <v>50</v>
      </c>
    </row>
    <row r="6" spans="1:7" ht="21" customHeight="1">
      <c r="A6" s="59" t="s">
        <v>46</v>
      </c>
      <c r="B6" s="100" t="s">
        <v>47</v>
      </c>
      <c r="C6" s="63">
        <v>172700000</v>
      </c>
      <c r="D6" s="101">
        <v>0</v>
      </c>
      <c r="E6" s="63">
        <v>18200000</v>
      </c>
      <c r="F6" s="63">
        <f>C6+D6-E6</f>
        <v>154500000</v>
      </c>
      <c r="G6" s="59" t="s">
        <v>118</v>
      </c>
    </row>
    <row r="7" spans="1:7" ht="21" customHeight="1">
      <c r="A7" s="59"/>
      <c r="B7" s="100"/>
      <c r="C7" s="63"/>
      <c r="D7" s="101"/>
      <c r="E7" s="63"/>
      <c r="F7" s="65"/>
      <c r="G7" s="59" t="s">
        <v>48</v>
      </c>
    </row>
    <row r="8" spans="1:7" ht="21" customHeight="1">
      <c r="A8" s="59"/>
      <c r="B8" s="100"/>
      <c r="C8" s="63"/>
      <c r="D8" s="101"/>
      <c r="E8" s="63"/>
      <c r="F8" s="65"/>
      <c r="G8" s="59" t="s">
        <v>127</v>
      </c>
    </row>
    <row r="9" spans="1:7" ht="21" customHeight="1">
      <c r="A9" s="59" t="s">
        <v>51</v>
      </c>
      <c r="B9" s="100" t="s">
        <v>47</v>
      </c>
      <c r="C9" s="63">
        <v>100000000</v>
      </c>
      <c r="D9" s="101">
        <v>0</v>
      </c>
      <c r="E9" s="65">
        <v>0</v>
      </c>
      <c r="F9" s="63">
        <f>C9+D9-E9</f>
        <v>100000000</v>
      </c>
      <c r="G9" s="59" t="s">
        <v>132</v>
      </c>
    </row>
    <row r="10" spans="1:7" ht="21" customHeight="1">
      <c r="A10" s="59"/>
      <c r="B10" s="59"/>
      <c r="C10" s="63"/>
      <c r="D10" s="65"/>
      <c r="E10" s="63"/>
      <c r="F10" s="63"/>
      <c r="G10" s="59" t="s">
        <v>128</v>
      </c>
    </row>
    <row r="11" spans="1:7" ht="21" customHeight="1">
      <c r="A11" s="59"/>
      <c r="B11" s="59"/>
      <c r="C11" s="63"/>
      <c r="D11" s="65"/>
      <c r="E11" s="63"/>
      <c r="F11" s="63"/>
      <c r="G11" s="59"/>
    </row>
    <row r="12" spans="1:7" ht="21" customHeight="1">
      <c r="A12" s="59"/>
      <c r="B12" s="59"/>
      <c r="C12" s="63"/>
      <c r="D12" s="65"/>
      <c r="E12" s="63"/>
      <c r="F12" s="63"/>
      <c r="G12" s="59" t="s">
        <v>131</v>
      </c>
    </row>
    <row r="13" spans="1:7" ht="21" customHeight="1">
      <c r="A13" s="59"/>
      <c r="B13" s="59"/>
      <c r="C13" s="63"/>
      <c r="D13" s="63"/>
      <c r="E13" s="63"/>
      <c r="F13" s="63"/>
      <c r="G13" s="59"/>
    </row>
    <row r="14" spans="1:7" ht="21" customHeight="1">
      <c r="A14" s="59"/>
      <c r="B14" s="59"/>
      <c r="C14" s="63"/>
      <c r="D14" s="63"/>
      <c r="E14" s="63"/>
      <c r="F14" s="63"/>
      <c r="G14" s="59"/>
    </row>
    <row r="15" spans="1:7" ht="21" customHeight="1">
      <c r="A15" s="59"/>
      <c r="B15" s="59"/>
      <c r="C15" s="63"/>
      <c r="D15" s="63"/>
      <c r="E15" s="63"/>
      <c r="F15" s="63"/>
      <c r="G15" s="59"/>
    </row>
    <row r="16" spans="1:7" ht="21" customHeight="1">
      <c r="A16" s="59"/>
      <c r="B16" s="59"/>
      <c r="C16" s="63"/>
      <c r="D16" s="63"/>
      <c r="E16" s="63"/>
      <c r="F16" s="63"/>
      <c r="G16" s="59"/>
    </row>
    <row r="17" spans="1:7" ht="21" customHeight="1">
      <c r="A17" s="59"/>
      <c r="B17" s="59"/>
      <c r="C17" s="63"/>
      <c r="D17" s="63"/>
      <c r="E17" s="63"/>
      <c r="F17" s="63"/>
      <c r="G17" s="59"/>
    </row>
    <row r="18" spans="1:7" ht="21" customHeight="1">
      <c r="A18" s="59"/>
      <c r="B18" s="59"/>
      <c r="C18" s="63"/>
      <c r="D18" s="63"/>
      <c r="E18" s="63"/>
      <c r="F18" s="63"/>
      <c r="G18" s="59"/>
    </row>
    <row r="19" spans="1:7" ht="21" customHeight="1">
      <c r="A19" s="59"/>
      <c r="B19" s="59"/>
      <c r="C19" s="63"/>
      <c r="D19" s="63"/>
      <c r="E19" s="63"/>
      <c r="F19" s="63"/>
      <c r="G19" s="59"/>
    </row>
    <row r="20" spans="1:7" ht="21" customHeight="1">
      <c r="A20" s="59"/>
      <c r="B20" s="59"/>
      <c r="C20" s="63"/>
      <c r="D20" s="63"/>
      <c r="E20" s="63"/>
      <c r="F20" s="63"/>
      <c r="G20" s="59"/>
    </row>
    <row r="21" spans="1:7" ht="21" customHeight="1">
      <c r="A21" s="59"/>
      <c r="B21" s="59"/>
      <c r="C21" s="63"/>
      <c r="D21" s="63"/>
      <c r="E21" s="63"/>
      <c r="F21" s="63"/>
      <c r="G21" s="59"/>
    </row>
    <row r="22" spans="1:7" ht="21" customHeight="1">
      <c r="A22" s="31" t="s">
        <v>130</v>
      </c>
      <c r="B22" s="57"/>
      <c r="C22" s="64">
        <f>SUM(C6:C21)</f>
        <v>272700000</v>
      </c>
      <c r="D22" s="102">
        <f>SUM(D6:D21)</f>
        <v>0</v>
      </c>
      <c r="E22" s="64">
        <f>SUM(E6:E21)</f>
        <v>18200000</v>
      </c>
      <c r="F22" s="64">
        <f>SUM(F6:F21)</f>
        <v>254500000</v>
      </c>
      <c r="G22" s="57"/>
    </row>
  </sheetData>
  <sheetProtection/>
  <mergeCells count="3">
    <mergeCell ref="A3:F3"/>
    <mergeCell ref="A2:F2"/>
    <mergeCell ref="A1:G1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  <headerFooter alignWithMargins="0">
    <oddFooter>&amp;C33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F5" sqref="F5"/>
    </sheetView>
  </sheetViews>
  <sheetFormatPr defaultColWidth="9.00390625" defaultRowHeight="16.5"/>
  <cols>
    <col min="1" max="1" width="23.50390625" style="54" customWidth="1"/>
    <col min="2" max="5" width="17.875" style="53" customWidth="1"/>
    <col min="6" max="6" width="32.625" style="54" customWidth="1"/>
    <col min="7" max="16384" width="9.00390625" style="54" customWidth="1"/>
  </cols>
  <sheetData>
    <row r="1" spans="1:6" ht="19.5" customHeight="1">
      <c r="A1" s="107" t="s">
        <v>14</v>
      </c>
      <c r="B1" s="107"/>
      <c r="C1" s="107"/>
      <c r="D1" s="107"/>
      <c r="E1" s="107"/>
      <c r="F1" s="107"/>
    </row>
    <row r="2" spans="1:5" ht="19.5" customHeight="1">
      <c r="A2" s="109" t="s">
        <v>86</v>
      </c>
      <c r="B2" s="109"/>
      <c r="C2" s="109"/>
      <c r="D2" s="109"/>
      <c r="E2" s="109"/>
    </row>
    <row r="3" spans="1:6" ht="19.5" customHeight="1">
      <c r="A3" s="109" t="s">
        <v>87</v>
      </c>
      <c r="B3" s="109"/>
      <c r="C3" s="109"/>
      <c r="D3" s="109"/>
      <c r="E3" s="109"/>
      <c r="F3" s="54" t="s">
        <v>92</v>
      </c>
    </row>
    <row r="4" ht="19.5" customHeight="1">
      <c r="F4" s="54" t="s">
        <v>93</v>
      </c>
    </row>
    <row r="5" spans="1:6" ht="42.75" customHeight="1">
      <c r="A5" s="57" t="s">
        <v>76</v>
      </c>
      <c r="B5" s="62" t="s">
        <v>88</v>
      </c>
      <c r="C5" s="62" t="s">
        <v>89</v>
      </c>
      <c r="D5" s="62" t="s">
        <v>90</v>
      </c>
      <c r="E5" s="62" t="s">
        <v>91</v>
      </c>
      <c r="F5" s="31" t="s">
        <v>85</v>
      </c>
    </row>
    <row r="6" spans="1:6" ht="24.75" customHeight="1">
      <c r="A6" s="71" t="s">
        <v>77</v>
      </c>
      <c r="B6" s="64">
        <v>43491000</v>
      </c>
      <c r="C6" s="66">
        <v>0</v>
      </c>
      <c r="D6" s="66">
        <v>0</v>
      </c>
      <c r="E6" s="64">
        <f>B6+C6-D6</f>
        <v>43491000</v>
      </c>
      <c r="F6" s="71"/>
    </row>
    <row r="7" spans="1:6" ht="24.75" customHeight="1">
      <c r="A7" s="59" t="s">
        <v>78</v>
      </c>
      <c r="B7" s="64">
        <v>49084000</v>
      </c>
      <c r="C7" s="66">
        <v>0</v>
      </c>
      <c r="D7" s="66">
        <v>0</v>
      </c>
      <c r="E7" s="64">
        <f aca="true" t="shared" si="0" ref="E7:E13">B7+C7-D7</f>
        <v>49084000</v>
      </c>
      <c r="F7" s="59"/>
    </row>
    <row r="8" spans="1:6" ht="24.75" customHeight="1">
      <c r="A8" s="59" t="s">
        <v>79</v>
      </c>
      <c r="B8" s="64">
        <v>1058666000</v>
      </c>
      <c r="C8" s="66">
        <v>0</v>
      </c>
      <c r="D8" s="66">
        <v>0</v>
      </c>
      <c r="E8" s="64">
        <f t="shared" si="0"/>
        <v>1058666000</v>
      </c>
      <c r="F8" s="59"/>
    </row>
    <row r="9" spans="1:6" ht="24.75" customHeight="1">
      <c r="A9" s="59" t="s">
        <v>80</v>
      </c>
      <c r="B9" s="64">
        <v>523000000</v>
      </c>
      <c r="C9" s="64">
        <v>58335000</v>
      </c>
      <c r="D9" s="64">
        <v>13033000</v>
      </c>
      <c r="E9" s="64">
        <f t="shared" si="0"/>
        <v>568302000</v>
      </c>
      <c r="F9" s="59"/>
    </row>
    <row r="10" spans="1:6" ht="24.75" customHeight="1">
      <c r="A10" s="59" t="s">
        <v>83</v>
      </c>
      <c r="B10" s="64">
        <v>523000000</v>
      </c>
      <c r="C10" s="64">
        <v>58335000</v>
      </c>
      <c r="D10" s="64">
        <v>13033000</v>
      </c>
      <c r="E10" s="64">
        <f t="shared" si="0"/>
        <v>568302000</v>
      </c>
      <c r="F10" s="59"/>
    </row>
    <row r="11" spans="1:6" ht="24.75" customHeight="1">
      <c r="A11" s="59" t="s">
        <v>81</v>
      </c>
      <c r="B11" s="64">
        <v>84000000</v>
      </c>
      <c r="C11" s="64">
        <v>16000000</v>
      </c>
      <c r="D11" s="64">
        <v>165000</v>
      </c>
      <c r="E11" s="64">
        <f t="shared" si="0"/>
        <v>99835000</v>
      </c>
      <c r="F11" s="59"/>
    </row>
    <row r="12" spans="1:6" ht="24.75" customHeight="1">
      <c r="A12" s="59" t="s">
        <v>82</v>
      </c>
      <c r="B12" s="64">
        <v>207000000</v>
      </c>
      <c r="C12" s="64">
        <v>3254000</v>
      </c>
      <c r="D12" s="64">
        <v>3852000</v>
      </c>
      <c r="E12" s="64">
        <f t="shared" si="0"/>
        <v>206402000</v>
      </c>
      <c r="F12" s="59"/>
    </row>
    <row r="13" spans="1:6" ht="24.75" customHeight="1">
      <c r="A13" s="59" t="s">
        <v>84</v>
      </c>
      <c r="B13" s="64">
        <v>207000000</v>
      </c>
      <c r="C13" s="64">
        <v>3254000</v>
      </c>
      <c r="D13" s="64">
        <v>3852000</v>
      </c>
      <c r="E13" s="64">
        <f t="shared" si="0"/>
        <v>206402000</v>
      </c>
      <c r="F13" s="59"/>
    </row>
    <row r="14" spans="1:6" ht="24.75" customHeight="1">
      <c r="A14" s="59"/>
      <c r="B14" s="72"/>
      <c r="C14" s="72"/>
      <c r="D14" s="72"/>
      <c r="E14" s="72"/>
      <c r="F14" s="59"/>
    </row>
    <row r="15" spans="1:6" ht="24.75" customHeight="1">
      <c r="A15" s="59"/>
      <c r="B15" s="63"/>
      <c r="C15" s="63"/>
      <c r="D15" s="63"/>
      <c r="E15" s="63"/>
      <c r="F15" s="59"/>
    </row>
    <row r="16" spans="1:6" ht="24.75" customHeight="1">
      <c r="A16" s="59"/>
      <c r="B16" s="63"/>
      <c r="C16" s="63"/>
      <c r="D16" s="63"/>
      <c r="E16" s="63"/>
      <c r="F16" s="59"/>
    </row>
    <row r="17" spans="1:6" ht="24.75" customHeight="1">
      <c r="A17" s="59"/>
      <c r="B17" s="63"/>
      <c r="C17" s="63"/>
      <c r="D17" s="63"/>
      <c r="E17" s="63"/>
      <c r="F17" s="59"/>
    </row>
    <row r="18" spans="1:6" ht="24.75" customHeight="1">
      <c r="A18" s="55"/>
      <c r="B18" s="73"/>
      <c r="C18" s="73"/>
      <c r="D18" s="73"/>
      <c r="E18" s="73"/>
      <c r="F18" s="55"/>
    </row>
    <row r="19" spans="1:6" ht="27.75" customHeight="1">
      <c r="A19" s="31" t="s">
        <v>74</v>
      </c>
      <c r="B19" s="64">
        <f>B6+B7+B8+B9+B11+B12</f>
        <v>1965241000</v>
      </c>
      <c r="C19" s="64">
        <f>C6+C7+C8+C9+C11+C12</f>
        <v>77589000</v>
      </c>
      <c r="D19" s="64">
        <f>D6+D7+D8+D9+D11+D12</f>
        <v>17050000</v>
      </c>
      <c r="E19" s="64">
        <f>E6+E7+E8+E9+E11+E12</f>
        <v>2025780000</v>
      </c>
      <c r="F19" s="57"/>
    </row>
  </sheetData>
  <sheetProtection/>
  <mergeCells count="3">
    <mergeCell ref="A1:F1"/>
    <mergeCell ref="A2:E2"/>
    <mergeCell ref="A3:E3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</dc:creator>
  <cp:keywords/>
  <dc:description/>
  <cp:lastModifiedBy>林長華</cp:lastModifiedBy>
  <cp:lastPrinted>2006-07-10T08:51:56Z</cp:lastPrinted>
  <dcterms:created xsi:type="dcterms:W3CDTF">2006-05-02T05:49:08Z</dcterms:created>
  <dcterms:modified xsi:type="dcterms:W3CDTF">2014-09-22T01:15:24Z</dcterms:modified>
  <cp:category/>
  <cp:version/>
  <cp:contentType/>
  <cp:contentStatus/>
</cp:coreProperties>
</file>